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UserShare\Derek\Misc\"/>
    </mc:Choice>
  </mc:AlternateContent>
  <workbookProtection lockStructure="1"/>
  <bookViews>
    <workbookView xWindow="0" yWindow="0" windowWidth="28800" windowHeight="12435"/>
  </bookViews>
  <sheets>
    <sheet name="GXT4 500VA-3000VA" sheetId="1" r:id="rId1"/>
    <sheet name="GXT4 5kVA-10kV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M8" i="2" l="1"/>
  <c r="M7" i="2"/>
  <c r="M6" i="2"/>
  <c r="M5" i="2"/>
  <c r="M4" i="2"/>
  <c r="J4" i="2" l="1"/>
  <c r="J5" i="2"/>
  <c r="J6" i="2"/>
  <c r="J7" i="2"/>
  <c r="J8" i="2"/>
  <c r="G4" i="2"/>
  <c r="K4" i="2"/>
  <c r="G5" i="2"/>
  <c r="K5" i="2"/>
  <c r="G6" i="2"/>
  <c r="K6" i="2"/>
  <c r="G7" i="2"/>
  <c r="K7" i="2"/>
  <c r="G8" i="2"/>
  <c r="K8" i="2"/>
  <c r="H4" i="2"/>
  <c r="L4" i="2"/>
  <c r="H5" i="2"/>
  <c r="L5" i="2"/>
  <c r="H6" i="2"/>
  <c r="L6" i="2"/>
  <c r="H7" i="2"/>
  <c r="L7" i="2"/>
  <c r="H8" i="2"/>
  <c r="L8" i="2"/>
  <c r="I4" i="2"/>
  <c r="I5" i="2"/>
  <c r="I6" i="2"/>
  <c r="I7" i="2"/>
  <c r="I8" i="2"/>
  <c r="F10" i="1"/>
  <c r="M10" i="1" s="1"/>
  <c r="F9" i="1"/>
  <c r="K9" i="1" s="1"/>
  <c r="F8" i="1"/>
  <c r="F7" i="1"/>
  <c r="M7" i="1" s="1"/>
  <c r="F6" i="1"/>
  <c r="L6" i="1" s="1"/>
  <c r="F5" i="1"/>
  <c r="H5" i="1" s="1"/>
  <c r="F4" i="1"/>
  <c r="M4" i="1" s="1"/>
  <c r="L8" i="1" l="1"/>
  <c r="J8" i="1"/>
  <c r="M9" i="1"/>
  <c r="J9" i="1"/>
  <c r="L5" i="1"/>
  <c r="H7" i="1"/>
  <c r="M8" i="1"/>
  <c r="J5" i="1"/>
  <c r="L7" i="1"/>
  <c r="G9" i="1"/>
  <c r="L9" i="1"/>
  <c r="K5" i="1"/>
  <c r="I8" i="1"/>
  <c r="H9" i="1"/>
  <c r="G6" i="1"/>
  <c r="G10" i="1"/>
  <c r="I6" i="1"/>
  <c r="M6" i="1"/>
  <c r="J7" i="1"/>
  <c r="G8" i="1"/>
  <c r="K8" i="1"/>
  <c r="I10" i="1"/>
  <c r="I5" i="1"/>
  <c r="M5" i="1"/>
  <c r="J6" i="1"/>
  <c r="G7" i="1"/>
  <c r="K7" i="1"/>
  <c r="H8" i="1"/>
  <c r="I9" i="1"/>
  <c r="J10" i="1"/>
  <c r="K10" i="1"/>
  <c r="H10" i="1"/>
  <c r="L10" i="1"/>
  <c r="K6" i="1"/>
  <c r="H6" i="1"/>
  <c r="I7" i="1"/>
  <c r="J4" i="1"/>
  <c r="K4" i="1"/>
  <c r="I4" i="1"/>
  <c r="H4" i="1"/>
  <c r="L4" i="1"/>
  <c r="G5" i="1"/>
  <c r="G4" i="1"/>
</calcChain>
</file>

<file path=xl/sharedStrings.xml><?xml version="1.0" encoding="utf-8"?>
<sst xmlns="http://schemas.openxmlformats.org/spreadsheetml/2006/main" count="82" uniqueCount="53">
  <si>
    <t>Watts</t>
  </si>
  <si>
    <t>Unit</t>
  </si>
  <si>
    <t>% Load</t>
  </si>
  <si>
    <t>INTERNAL</t>
  </si>
  <si>
    <t xml:space="preserve">(1) EXTERNAL </t>
  </si>
  <si>
    <t>(2) EXTERNAL</t>
  </si>
  <si>
    <t xml:space="preserve">(3) EXTERNAL </t>
  </si>
  <si>
    <t>(4) EXTERNAL</t>
  </si>
  <si>
    <t>GXT3-500RT120</t>
  </si>
  <si>
    <t>GXT3-700RT120</t>
  </si>
  <si>
    <t>Desired Runtime</t>
  </si>
  <si>
    <t>GXT3-1000RT120</t>
  </si>
  <si>
    <t>GXT3-1500RT120</t>
  </si>
  <si>
    <t>min</t>
  </si>
  <si>
    <t>GXT3-2000RT120</t>
  </si>
  <si>
    <t>GXT3-3000RT120</t>
  </si>
  <si>
    <t>GXT3-3000RT208</t>
  </si>
  <si>
    <t>120VAC RT Models</t>
  </si>
  <si>
    <t>Internal Battery</t>
  </si>
  <si>
    <r>
      <t>208VAC</t>
    </r>
    <r>
      <rPr>
        <sz val="9"/>
        <color indexed="8"/>
        <rFont val="Arial"/>
        <family val="1"/>
        <charset val="204"/>
      </rPr>
      <t xml:space="preserve">
</t>
    </r>
    <r>
      <rPr>
        <b/>
        <sz val="9"/>
        <color indexed="63"/>
        <rFont val="Arial"/>
        <family val="1"/>
        <charset val="204"/>
      </rPr>
      <t>RT Model</t>
    </r>
  </si>
  <si>
    <t>500VA</t>
  </si>
  <si>
    <t>700VA</t>
  </si>
  <si>
    <t>1000VA</t>
  </si>
  <si>
    <t>1500VA</t>
  </si>
  <si>
    <t>2000VA</t>
  </si>
  <si>
    <t>3000VA</t>
  </si>
  <si>
    <t>Internal Battery
+ 1 External
Battery Cabinet</t>
  </si>
  <si>
    <t>Internal Battery
+ 2 External
Battery Cabinet</t>
  </si>
  <si>
    <t>Internal Battery
+ 3 External
Battery Cabinet</t>
  </si>
  <si>
    <t>Internal Battery
+ 4 External
Battery Cabinet</t>
  </si>
  <si>
    <t>Internal Battery
+ 5 External
Battery Cabinet</t>
  </si>
  <si>
    <t>Internal Battery
+ 6 External
Battery Cabinet</t>
  </si>
  <si>
    <t>Battery Quantity</t>
  </si>
  <si>
    <t>Percent Load</t>
  </si>
  <si>
    <t>(5) EXTERNAL</t>
  </si>
  <si>
    <t>(6) EXTERNAL</t>
  </si>
  <si>
    <t>Approximate Battery Runtime</t>
  </si>
  <si>
    <t>5kVA</t>
  </si>
  <si>
    <t>6kVA</t>
  </si>
  <si>
    <t>8kVA</t>
  </si>
  <si>
    <t>10kVA</t>
  </si>
  <si>
    <t>6kVA (L630)</t>
  </si>
  <si>
    <t>208/120VAC RT Models</t>
  </si>
  <si>
    <t>GXT4-5000RT208</t>
  </si>
  <si>
    <t>GXT4-6000RT208</t>
  </si>
  <si>
    <t>GXT4-8000RT208</t>
  </si>
  <si>
    <t>GXT4-10000RT208</t>
  </si>
  <si>
    <t>GXT4-6000RTL630</t>
  </si>
  <si>
    <t>*</t>
  </si>
  <si>
    <t>Battery runtimes are approximate and load is rounded up to the nearest 10%</t>
  </si>
  <si>
    <t xml:space="preserve"> = UPS is Over Loaded</t>
  </si>
  <si>
    <t xml:space="preserve"> = UPS Supports Load But Battery Runtime Does Not Meet Expectations</t>
  </si>
  <si>
    <t xml:space="preserve"> = UPS Supports Load &amp; Battery Runtime Expectations Are Met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</si>
</sst>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2"/>
      <color rgb="FF000000"/>
      <name val="Calibri"/>
      <family val="2"/>
    </font>
    <font>
      <sz val="10"/>
      <name val="Times New Roman"/>
      <family val="1"/>
      <charset val="204"/>
    </font>
    <font>
      <sz val="9"/>
      <color indexed="63"/>
      <name val="Arial"/>
      <family val="2"/>
    </font>
    <font>
      <b/>
      <sz val="9"/>
      <color indexed="63"/>
      <name val="Arial"/>
      <family val="1"/>
      <charset val="204"/>
    </font>
    <font>
      <sz val="9"/>
      <color indexed="8"/>
      <name val="Arial"/>
      <family val="1"/>
      <charset val="204"/>
    </font>
    <font>
      <sz val="9"/>
      <color indexed="63"/>
      <name val="Arial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medium">
        <color indexed="64"/>
      </left>
      <right style="thin">
        <color rgb="FF231F20"/>
      </right>
      <top style="medium">
        <color indexed="64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medium">
        <color indexed="64"/>
      </top>
      <bottom style="thin">
        <color rgb="FF231F20"/>
      </bottom>
      <diagonal/>
    </border>
    <border>
      <left style="thin">
        <color rgb="FF231F20"/>
      </left>
      <right/>
      <top style="medium">
        <color indexed="64"/>
      </top>
      <bottom style="thin">
        <color rgb="FF231F20"/>
      </bottom>
      <diagonal/>
    </border>
    <border>
      <left style="medium">
        <color indexed="64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medium">
        <color indexed="64"/>
      </left>
      <right style="thin">
        <color rgb="FF231F20"/>
      </right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9" fontId="9" fillId="3" borderId="21" xfId="1" applyNumberFormat="1" applyFont="1" applyFill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9" fontId="9" fillId="4" borderId="24" xfId="1" applyNumberFormat="1" applyFont="1" applyFill="1" applyBorder="1" applyAlignment="1">
      <alignment horizontal="center" vertical="center" wrapText="1"/>
    </xf>
    <xf numFmtId="164" fontId="6" fillId="4" borderId="19" xfId="0" applyNumberFormat="1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9" fontId="9" fillId="3" borderId="24" xfId="1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164" fontId="6" fillId="3" borderId="20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9" fontId="9" fillId="4" borderId="25" xfId="1" applyNumberFormat="1" applyFont="1" applyFill="1" applyBorder="1" applyAlignment="1">
      <alignment horizontal="center" vertical="center" wrapText="1"/>
    </xf>
    <xf numFmtId="164" fontId="6" fillId="4" borderId="26" xfId="0" applyNumberFormat="1" applyFont="1" applyFill="1" applyBorder="1" applyAlignment="1">
      <alignment horizontal="center" vertical="center" wrapText="1"/>
    </xf>
    <xf numFmtId="164" fontId="6" fillId="4" borderId="27" xfId="0" applyNumberFormat="1" applyFont="1" applyFill="1" applyBorder="1" applyAlignment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9" fontId="3" fillId="3" borderId="14" xfId="1" applyFont="1" applyFill="1" applyBorder="1" applyAlignment="1">
      <alignment horizontal="center"/>
    </xf>
    <xf numFmtId="9" fontId="3" fillId="5" borderId="9" xfId="1" applyFont="1" applyFill="1" applyBorder="1" applyAlignment="1">
      <alignment horizontal="center"/>
    </xf>
    <xf numFmtId="9" fontId="3" fillId="5" borderId="14" xfId="1" applyFont="1" applyFill="1" applyBorder="1" applyAlignment="1">
      <alignment horizontal="center"/>
    </xf>
    <xf numFmtId="9" fontId="3" fillId="5" borderId="18" xfId="1" applyFont="1" applyFill="1" applyBorder="1" applyAlignment="1">
      <alignment horizontal="center"/>
    </xf>
    <xf numFmtId="0" fontId="0" fillId="0" borderId="0" xfId="0" applyAlignment="1">
      <alignment horizontal="right"/>
    </xf>
    <xf numFmtId="9" fontId="3" fillId="5" borderId="29" xfId="1" applyFont="1" applyFill="1" applyBorder="1" applyAlignment="1">
      <alignment horizontal="center"/>
    </xf>
    <xf numFmtId="9" fontId="3" fillId="3" borderId="30" xfId="1" applyFont="1" applyFill="1" applyBorder="1" applyAlignment="1">
      <alignment horizontal="center"/>
    </xf>
    <xf numFmtId="9" fontId="3" fillId="5" borderId="30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7" borderId="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3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7" tint="-0.499984740745262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7" tint="-0.499984740745262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FFC7CE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pane ySplit="15" topLeftCell="A16" activePane="bottomLeft" state="frozen"/>
      <selection pane="bottomLeft" activeCell="B7" sqref="B7:B8"/>
    </sheetView>
  </sheetViews>
  <sheetFormatPr defaultRowHeight="15" x14ac:dyDescent="0.25"/>
  <cols>
    <col min="1" max="1" width="4.28515625" style="1" customWidth="1"/>
    <col min="2" max="2" width="18.140625" style="1" customWidth="1"/>
    <col min="3" max="3" width="13.140625" style="1" customWidth="1"/>
    <col min="4" max="4" width="13.28515625" style="1" bestFit="1" customWidth="1"/>
    <col min="5" max="5" width="12.7109375" style="1" bestFit="1" customWidth="1"/>
    <col min="6" max="6" width="13.28515625" style="1" bestFit="1" customWidth="1"/>
    <col min="7" max="7" width="12.7109375" style="1" bestFit="1" customWidth="1"/>
    <col min="8" max="8" width="13.28515625" style="1" bestFit="1" customWidth="1"/>
    <col min="9" max="9" width="16.140625" style="1" customWidth="1"/>
    <col min="10" max="10" width="13.28515625" style="1" bestFit="1" customWidth="1"/>
    <col min="11" max="11" width="12.7109375" style="1" bestFit="1" customWidth="1"/>
    <col min="12" max="16" width="12.7109375" style="1" customWidth="1"/>
    <col min="17" max="19" width="12.7109375" style="1" bestFit="1" customWidth="1"/>
    <col min="20" max="16384" width="9.140625" style="1"/>
  </cols>
  <sheetData>
    <row r="1" spans="1:17" ht="15.75" thickBot="1" x14ac:dyDescent="0.3"/>
    <row r="2" spans="1:17" ht="15.75" thickBot="1" x14ac:dyDescent="0.3">
      <c r="B2" s="2" t="s">
        <v>0</v>
      </c>
      <c r="G2" s="73" t="s">
        <v>36</v>
      </c>
      <c r="H2" s="74"/>
      <c r="I2" s="74"/>
      <c r="J2" s="74"/>
      <c r="K2" s="74"/>
      <c r="L2" s="74"/>
      <c r="M2" s="75"/>
    </row>
    <row r="3" spans="1:17" ht="15.75" customHeight="1" thickBot="1" x14ac:dyDescent="0.3">
      <c r="B3" s="65">
        <v>0</v>
      </c>
      <c r="D3" s="69" t="s">
        <v>1</v>
      </c>
      <c r="E3" s="70"/>
      <c r="F3" s="30" t="s">
        <v>2</v>
      </c>
      <c r="G3" s="31" t="s">
        <v>3</v>
      </c>
      <c r="H3" s="31" t="s">
        <v>4</v>
      </c>
      <c r="I3" s="31" t="s">
        <v>5</v>
      </c>
      <c r="J3" s="31" t="s">
        <v>6</v>
      </c>
      <c r="K3" s="31" t="s">
        <v>7</v>
      </c>
      <c r="L3" s="31" t="s">
        <v>34</v>
      </c>
      <c r="M3" s="31" t="s">
        <v>35</v>
      </c>
    </row>
    <row r="4" spans="1:17" ht="15.75" customHeight="1" thickBot="1" x14ac:dyDescent="0.3">
      <c r="B4" s="66"/>
      <c r="D4" s="71" t="s">
        <v>8</v>
      </c>
      <c r="E4" s="72"/>
      <c r="F4" s="33">
        <f>IFERROR(ROUND($B$3/450,2),"Invalid")</f>
        <v>0</v>
      </c>
      <c r="G4" s="3" t="str">
        <f>IFERROR(IF($F4="Invalid","Invalid",IF($F4&gt;1,"Overload",IF($F4&gt;0.9,D28,IF($F4&gt;0.8,D27,IF($F4&gt;0.7,D26,IF($F4&gt;0.6,D25,IF($F4&gt;0.5,D24,IF($F4&gt;0.4,D23,IF($F4&gt;0.3,D22,IF($F4&gt;0.2,D21,IF($F4&gt;0.1,D20,IF($F4&gt;0,D19,IF($F4=0,"No Load",IF($F4="Invalid","Invalid","Load Error")))))))))))))),"Invalid")</f>
        <v>No Load</v>
      </c>
      <c r="H4" s="3" t="str">
        <f>IFERROR(IF($F4="Invalid","Invalid",IF($F4&gt;1,"Overload",IF($F4&gt;0.9,D38,IF($F4&gt;0.8,D37,IF($F4&gt;0.7,D36,IF($F4&gt;0.6,D35,IF($F4&gt;0.5,D34,IF($F4&gt;0.4,D33,IF($F4&gt;0.3,D32,IF($F4&gt;0.2,D31,IF($F4&gt;0.1,D30,IF($F4&gt;0,D29,IF($F4=0,"No Load",IF($F4="Invalid","Invalid","Load Error")))))))))))))),"Invalid")</f>
        <v>No Load</v>
      </c>
      <c r="I4" s="3" t="str">
        <f>IFERROR(IF($F4="Invalid","Invalid",IF($F4&gt;1,"Overload",IF($F4&gt;0.9,D48,IF($F4&gt;0.8,D47,IF($F4&gt;0.7,D46,IF($F4&gt;0.6,D45,IF($F4&gt;0.5,D44,IF($F4&gt;0.4,D43,IF($F4&gt;0.3,D42,IF($F4&gt;0.2,D41,IF($F4&gt;0.1,D40,IF($F4&gt;0,D39,IF($F4=0,"No Load",IF($F4="Invalid","Invalid","Load Error")))))))))))))),"Invalid")</f>
        <v>No Load</v>
      </c>
      <c r="J4" s="3" t="str">
        <f>IFERROR(IF($F4="Invalid","Invalid",IF($F4&gt;1,"Overload",IF($F4&gt;0.9,D58,IF($F4&gt;0.8,D57,IF($F4&gt;0.7,D56,IF($F4&gt;0.6,D55,IF($F4&gt;0.5,D54,IF($F4&gt;0.4,D53,IF($F4&gt;0.3,D52,IF($F4&gt;0.2,D51,IF($F4&gt;0.1,D50,IF($F4&gt;0,D49,IF($F4=0,"No Load",IF($F4="Invalid","Invalid","Load Error")))))))))))))),"Invalid")</f>
        <v>No Load</v>
      </c>
      <c r="K4" s="3" t="str">
        <f>IFERROR(IF($F4="Invalid","Invalid",IF($F4&gt;1,"Overload",IF($F4&gt;0.9,D68,IF($F4&gt;0.8,D67,IF($F4&gt;0.7,D66,IF($F4&gt;0.6,D65,IF($F4&gt;0.5,D64,IF($F4&gt;0.4,D63,IF($F4&gt;0.3,D62,IF($F4&gt;0.2,D61,IF($F4&gt;0.1,D60,IF($F4&gt;0,D59,IF($F4=0,"No Load",IF($F4="Invalid","Invalid","Load Error")))))))))))))),"Invalid")</f>
        <v>No Load</v>
      </c>
      <c r="L4" s="3" t="str">
        <f>IFERROR(IF($F4="Invalid","Invalid",IF($F4&gt;1,"Overload",IF($F4&gt;0.9,D78,IF($F4&gt;0.8,D77,IF($F4&gt;0.7,D76,IF($F4&gt;0.6,D75,IF($F4&gt;0.5,D74,IF($F4&gt;0.4,D73,IF($F4&gt;0.3,D72,IF($F4&gt;0.2,D71,IF($F4&gt;0.1,D70,IF($F4&gt;0,D69,IF($F4=0,"No Load",IF($F4="Invalid","Invalid","Load Error")))))))))))))),"Invalid")</f>
        <v>No Load</v>
      </c>
      <c r="M4" s="8" t="str">
        <f>IFERROR(IF($F4="Invalid","Invalid",IF($F4&gt;1,"Overload",IF($F4&gt;0.9,D88,IF($F4&gt;0.8,D87,IF($F4&gt;0.7,D86,IF($F4&gt;0.6,D85,IF($F4&gt;0.5,D84,IF($F4&gt;0.4,D83,IF($F4&gt;0.3,D82,IF($F4&gt;0.2,D81,IF($F4&gt;0.1,D80,IF($F4&gt;0,D79,IF($F4=0,"No Load",IF($F4="Invalid","Invalid","Load Error")))))))))))))),"Invalid")</f>
        <v>No Load</v>
      </c>
    </row>
    <row r="5" spans="1:17" ht="15.75" customHeight="1" x14ac:dyDescent="0.25">
      <c r="D5" s="59" t="s">
        <v>9</v>
      </c>
      <c r="E5" s="60"/>
      <c r="F5" s="32">
        <f>IFERROR(ROUND($B$3/630,2),"Invalid")</f>
        <v>0</v>
      </c>
      <c r="G5" s="4" t="str">
        <f>IFERROR(IF($F5="Invalid","Invalid",IF($F5&gt;1,"Overload",IF($F5&gt;0.9,E28,IF($F5&gt;0.8,E27,IF($F5&gt;0.7,E26,IF($F5&gt;0.6,E25,IF($F5&gt;0.5,E24,IF($F5&gt;0.4,E23,IF($F5&gt;0.3,E22,IF($F5&gt;0.2,E21,IF($F5&gt;0.1,E20,IF($F5&gt;0,E19,IF($F5=0,"No Load",IF($F5="Invalid","Invalid","Load Error")))))))))))))),"Invalid")</f>
        <v>No Load</v>
      </c>
      <c r="H5" s="4" t="str">
        <f>IFERROR(IF($F5="Invalid","Invalid",IF($F5&gt;1,"Overload",IF($F5&gt;0.9,E38,IF($F5&gt;0.8,E37,IF($F5&gt;0.7,E36,IF($F5&gt;0.6,E35,IF($F5&gt;0.5,E34,IF($F5&gt;0.4,E33,IF($F5&gt;0.3,E32,IF($F5&gt;0.2,E31,IF($F5&gt;0.1,E30,IF($F5&gt;0,E29,IF($F5=0,"No Load",IF($F5="Invalid","Invalid","Load Error")))))))))))))),"Invalid")</f>
        <v>No Load</v>
      </c>
      <c r="I5" s="4" t="str">
        <f>IFERROR(IF($F5="Invalid","Invalid",IF($F5&gt;1,"Overload",IF($F5&gt;0.9,E48,IF($F5&gt;0.8,E47,IF($F5&gt;0.7,E46,IF($F5&gt;0.6,E45,IF($F5&gt;0.5,E44,IF($F5&gt;0.4,E43,IF($F5&gt;0.3,E42,IF($F5&gt;0.2,E41,IF($F5&gt;0.1,E40,IF($F5&gt;0,E39,IF($F5=0,"No Load",IF($F5="Invalid","Invalid","Load Error")))))))))))))),"Invalid")</f>
        <v>No Load</v>
      </c>
      <c r="J5" s="4" t="str">
        <f>IFERROR(IF($F5="Invalid","Invalid",IF($F5&gt;1,"Overload",IF($F5&gt;0.9,E58,IF($F5&gt;0.8,E57,IF($F5&gt;0.7,E56,IF($F5&gt;0.6,E55,IF($F5&gt;0.5,E54,IF($F5&gt;0.4,E53,IF($F5&gt;0.3,E52,IF($F5&gt;0.2,E51,IF($F5&gt;0.1,E50,IF($F5&gt;0,E49,IF($F5=0,"No Load",IF($F5="Invalid","Invalid","Load Error")))))))))))))),"Invalid")</f>
        <v>No Load</v>
      </c>
      <c r="K5" s="4" t="str">
        <f>IFERROR(IF($F5="Invalid","Invalid",IF($F5&gt;1,"Overload",IF($F5&gt;0.9,E68,IF($F5&gt;0.8,E67,IF($F5&gt;0.7,E66,IF($F5&gt;0.6,E65,IF($F5&gt;0.5,E64,IF($F5&gt;0.4,E63,IF($F5&gt;0.3,E62,IF($F5&gt;0.2,E61,IF($F5&gt;0.1,E60,IF($F5&gt;0,E59,IF($F5=0,"No Load",IF($F5="Invalid","Invalid","Load Error")))))))))))))),"Invalid")</f>
        <v>No Load</v>
      </c>
      <c r="L5" s="4" t="str">
        <f>IFERROR(IF($F5="Invalid","Invalid",IF($F5&gt;1,"Overload",IF($F5&gt;0.9,E78,IF($F5&gt;0.8,E77,IF($F5&gt;0.7,E76,IF($F5&gt;0.6,E75,IF($F5&gt;0.5,E74,IF($F5&gt;0.4,E73,IF($F5&gt;0.3,E72,IF($F5&gt;0.2,E71,IF($F5&gt;0.1,E70,IF($F5&gt;0,E69,IF($F5=0,"No Load",IF($F5="Invalid","Invalid","Load Error")))))))))))))),"Invalid")</f>
        <v>No Load</v>
      </c>
      <c r="M5" s="28" t="str">
        <f>IFERROR(IF($F5="Invalid","Invalid",IF($F5&gt;1,"Overload",IF($F5&gt;0.9,E88,IF($F5&gt;0.8,E87,IF($F5&gt;0.7,E86,IF($F5&gt;0.6,E85,IF($F5&gt;0.5,E84,IF($F5&gt;0.4,E83,IF($F5&gt;0.3,E82,IF($F5&gt;0.2,E81,IF($F5&gt;0.1,E80,IF($F5&gt;0,E79,IF($F5=0,"No Load",IF($F5="Invalid","Invalid","Load Error")))))))))))))),"Invalid")</f>
        <v>No Load</v>
      </c>
      <c r="P5" s="41"/>
      <c r="Q5" s="42"/>
    </row>
    <row r="6" spans="1:17" ht="16.5" customHeight="1" thickBot="1" x14ac:dyDescent="0.3">
      <c r="B6" s="5" t="s">
        <v>10</v>
      </c>
      <c r="D6" s="59" t="s">
        <v>11</v>
      </c>
      <c r="E6" s="60"/>
      <c r="F6" s="34">
        <f>IFERROR(ROUND($B$3/900,2),"Invalid")</f>
        <v>0</v>
      </c>
      <c r="G6" s="4" t="str">
        <f>IFERROR(IF($F6="Invalid","Invalid",IF($F6&gt;1,"Overload",IF($F6&gt;0.9,F28,IF($F6&gt;0.8,F27,IF($F6&gt;0.7,F26,IF($F6&gt;0.6,F25,IF($F6&gt;0.5,F24,IF($F6&gt;0.4,F23,IF($F6&gt;0.3,F22,IF($F6&gt;0.2,F21,IF($F6&gt;0.1,F20,IF($F6&gt;0,F19,IF($F6=0,"No Load",IF($F6="Invalid","Invalid","Load Error")))))))))))))),"Invalid")</f>
        <v>No Load</v>
      </c>
      <c r="H6" s="4" t="str">
        <f>IFERROR(IF($F6="Invalid","Invalid",IF($F6&gt;1,"Overload",IF($F6&gt;0.9,F38,IF($F6&gt;0.8,F37,IF($F6&gt;0.7,F36,IF($F6&gt;0.6,F35,IF($F6&gt;0.5,F34,IF($F6&gt;0.4,F33,IF($F6&gt;0.3,F32,IF($F6&gt;0.2,F31,IF($F6&gt;0.1,F30,IF($F6&gt;0,F29,IF($F6=0,"No Load",IF($F6="Invalid","Invalid","Load Error")))))))))))))),"Invalid")</f>
        <v>No Load</v>
      </c>
      <c r="I6" s="4" t="str">
        <f>IFERROR(IF($F6="Invalid","Invalid",IF($F6&gt;1,"Overload",IF($F6&gt;0.9,F48,IF($F6&gt;0.8,F47,IF($F6&gt;0.7,F46,IF($F6&gt;0.6,F45,IF($F6&gt;0.5,F44,IF($F6&gt;0.4,F43,IF($F6&gt;0.3,F42,IF($F6&gt;0.2,F41,IF($F6&gt;0.1,F40,IF($F6&gt;0,F39,IF($F6=0,"No Load",IF($F6="Invalid","Invalid","Load Error")))))))))))))),"Invalid")</f>
        <v>No Load</v>
      </c>
      <c r="J6" s="4" t="str">
        <f>IFERROR(IF($F6="Invalid","Invalid",IF($F6&gt;1,"Overload",IF($F6&gt;0.9,F58,IF($F6&gt;0.8,F57,IF($F6&gt;0.7,F56,IF($F6&gt;0.6,F55,IF($F6&gt;0.5,F54,IF($F6&gt;0.4,F53,IF($F6&gt;0.3,F52,IF($F6&gt;0.2,F51,IF($F6&gt;0.1,F50,IF($F6&gt;0,F49,IF($F6=0,"No Load",IF($F6="Invalid","Invalid","Load Error")))))))))))))),"Invalid")</f>
        <v>No Load</v>
      </c>
      <c r="K6" s="4" t="str">
        <f>IFERROR(IF($F6="Invalid","Invalid",IF($F6&gt;1,"Overload",IF($F6&gt;0.9,F68,IF($F6&gt;0.8,F67,IF($F6&gt;0.7,F66,IF($F6&gt;0.6,F65,IF($F6&gt;0.5,F64,IF($F6&gt;0.4,F63,IF($F6&gt;0.3,F62,IF($F6&gt;0.2,F61,IF($F6&gt;0.1,F60,IF($F6&gt;0,F59,IF($F6=0,"No Load",IF($F6="Invalid","Invalid","Load Error")))))))))))))),"Invalid")</f>
        <v>No Load</v>
      </c>
      <c r="L6" s="4" t="str">
        <f>IFERROR(IF($F6="Invalid","Invalid",IF($F6&gt;1,"Overload",IF($F6&gt;0.9,F78,IF($F6&gt;0.8,F77,IF($F6&gt;0.7,F76,IF($F6&gt;0.6,F75,IF($F6&gt;0.5,F74,IF($F6&gt;0.4,F73,IF($F6&gt;0.3,F72,IF($F6&gt;0.2,F71,IF($F6&gt;0.1,F70,IF($F6&gt;0,F69,IF($F6=0,"No Load",IF($F6="Invalid","Invalid","Load Error")))))))))))))),"Invalid")</f>
        <v>No Load</v>
      </c>
      <c r="M6" s="28" t="str">
        <f>IFERROR(IF($F6="Invalid","Invalid",IF($F6&gt;1,"Overload",IF($F6&gt;0.9,F88,IF($F6&gt;0.8,F87,IF($F6&gt;0.7,F86,IF($F6&gt;0.6,F85,IF($F6&gt;0.5,F84,IF($F6&gt;0.4,F83,IF($F6&gt;0.3,F82,IF($F6&gt;0.2,F81,IF($F6&gt;0.1,F80,IF($F6&gt;0,F79,IF($F6=0,"No Load",IF($F6="Invalid","Invalid","Load Error")))))))))))))),"Invalid")</f>
        <v>No Load</v>
      </c>
      <c r="P6" s="41"/>
      <c r="Q6" s="42"/>
    </row>
    <row r="7" spans="1:17" ht="15.75" customHeight="1" x14ac:dyDescent="0.25">
      <c r="B7" s="65">
        <v>0</v>
      </c>
      <c r="D7" s="59" t="s">
        <v>12</v>
      </c>
      <c r="E7" s="60"/>
      <c r="F7" s="32">
        <f>IFERROR(ROUND($B$3/1350,2),"Invalid")</f>
        <v>0</v>
      </c>
      <c r="G7" s="4" t="str">
        <f>IFERROR(IF($F7="Invalid","Invalid",IF($F7&gt;1,"Overload",IF($F7&gt;0.9,G28,IF($F7&gt;0.8,G27,IF($F7&gt;0.7,G26,IF($F7&gt;0.6,G25,IF($F7&gt;0.5,G24,IF($F7&gt;0.4,G23,IF($F7&gt;0.3,G22,IF($F7&gt;0.2,G21,IF($F7&gt;0.1,G20,IF($F7&gt;0,G19,IF($F7=0,"No Load",IF($F7="Invalid","Invalid","Load Error")))))))))))))),"Invalid")</f>
        <v>No Load</v>
      </c>
      <c r="H7" s="4" t="str">
        <f>IFERROR(IF($F7="Invalid","Invalid",IF($F7&gt;1,"Overload",IF($F7&gt;0.9,G38,IF($F7&gt;0.8,G37,IF($F7&gt;0.7,G36,IF($F7&gt;0.6,G35,IF($F7&gt;0.5,G34,IF($F7&gt;0.4,G33,IF($F7&gt;0.3,G32,IF($F7&gt;0.2,G31,IF($F7&gt;0.1,G30,IF($F7&gt;0,G29,IF($F7=0,"No Load",IF($F7="Invalid","Invalid","Load Error")))))))))))))),"Invalid")</f>
        <v>No Load</v>
      </c>
      <c r="I7" s="4" t="str">
        <f>IFERROR(IF($F7="Invalid","Invalid",IF($F7&gt;1,"Overload",IF($F7&gt;0.9,G48,IF($F7&gt;0.8,G47,IF($F7&gt;0.7,G46,IF($F7&gt;0.6,G45,IF($F7&gt;0.5,G44,IF($F7&gt;0.4,G43,IF($F7&gt;0.3,G42,IF($F7&gt;0.2,G41,IF($F7&gt;0.1,G40,IF($F7&gt;0,G39,IF($F7=0,"No Load",IF($F7="Invalid","Invalid","Load Error")))))))))))))),"Invalid")</f>
        <v>No Load</v>
      </c>
      <c r="J7" s="4" t="str">
        <f>IFERROR(IF($F7="Invalid","Invalid",IF($F7&gt;1,"Overload",IF($F7&gt;0.9,G58,IF($F7&gt;0.8,G57,IF($F7&gt;0.7,G56,IF($F7&gt;0.6,G55,IF($F7&gt;0.5,G54,IF($F7&gt;0.4,G53,IF($F7&gt;0.3,G52,IF($F7&gt;0.2,G51,IF($F7&gt;0.1,G50,IF($F7&gt;0,G49,IF($F7=0,"No Load",IF($F7="Invalid","Invalid","Load Error")))))))))))))),"Invalid")</f>
        <v>No Load</v>
      </c>
      <c r="K7" s="4" t="str">
        <f>IFERROR(IF($F7="Invalid","Invalid",IF($F7&gt;1,"Overload",IF($F7&gt;0.9,G68,IF($F7&gt;0.8,G67,IF($F7&gt;0.7,G66,IF($F7&gt;0.6,G65,IF($F7&gt;0.5,G64,IF($F7&gt;0.4,G63,IF($F7&gt;0.3,G62,IF($F7&gt;0.2,G61,IF($F7&gt;0.1,G60,IF($F7&gt;0,G59,IF($F7=0,"No Load",IF($F7="Invalid","Invalid","Load Error")))))))))))))),"Invalid")</f>
        <v>No Load</v>
      </c>
      <c r="L7" s="4" t="str">
        <f>IFERROR(IF($F7="Invalid","Invalid",IF($F7&gt;1,"Overload",IF($F7&gt;0.9,G78,IF($F7&gt;0.8,G77,IF($F7&gt;0.7,G76,IF($F7&gt;0.6,G75,IF($F7&gt;0.5,G74,IF($F7&gt;0.4,G73,IF($F7&gt;0.3,G72,IF($F7&gt;0.2,G71,IF($F7&gt;0.1,G70,IF($F7&gt;0,G69,IF($F7=0,"No Load",IF($F7="Invalid","Invalid","Load Error")))))))))))))),"Invalid")</f>
        <v>No Load</v>
      </c>
      <c r="M7" s="28" t="str">
        <f>IFERROR(IF($F7="Invalid","Invalid",IF($F7&gt;1,"Overload",IF($F7&gt;0.9,G88,IF($F7&gt;0.8,G87,IF($F7&gt;0.7,G86,IF($F7&gt;0.6,G85,IF($F7&gt;0.5,G84,IF($F7&gt;0.4,G83,IF($F7&gt;0.3,G82,IF($F7&gt;0.2,G81,IF($F7&gt;0.1,G80,IF($F7&gt;0,G79,IF($F7=0,"No Load",IF($F7="Invalid","Invalid","Load Error")))))))))))))),"Invalid")</f>
        <v>No Load</v>
      </c>
      <c r="P7" s="41"/>
      <c r="Q7" s="42"/>
    </row>
    <row r="8" spans="1:17" ht="15.75" customHeight="1" thickBot="1" x14ac:dyDescent="0.3">
      <c r="B8" s="66"/>
      <c r="C8" s="6" t="s">
        <v>13</v>
      </c>
      <c r="D8" s="59" t="s">
        <v>14</v>
      </c>
      <c r="E8" s="60"/>
      <c r="F8" s="34">
        <f>IFERROR(ROUND($B$3/1800,2),"Invalid")</f>
        <v>0</v>
      </c>
      <c r="G8" s="4" t="str">
        <f>IFERROR(IF($F8="Invalid","Invalid",IF($F8&gt;1,"Overload",IF($F8&gt;0.9,H28,IF($F8&gt;0.8,H27,IF($F8&gt;0.7,H26,IF($F8&gt;0.6,H25,IF($F8&gt;0.5,H24,IF($F8&gt;0.4,H23,IF($F8&gt;0.3,H22,IF($F8&gt;0.2,H21,IF($F8&gt;0.1,H20,IF($F8&gt;0,H19,IF($F8=0,"No Load",IF($F8="Invalid","Invalid","Load Error")))))))))))))),"Invalid")</f>
        <v>No Load</v>
      </c>
      <c r="H8" s="4" t="str">
        <f>IFERROR(IF($F8="Invalid","Invalid",IF($F8&gt;1,"Overload",IF($F8&gt;0.9,H38,IF($F8&gt;0.8,H37,IF($F8&gt;0.7,H36,IF($F8&gt;0.6,H35,IF($F8&gt;0.5,H34,IF($F8&gt;0.4,H33,IF($F8&gt;0.3,H32,IF($F8&gt;0.2,H31,IF($F8&gt;0.1,H30,IF($F8&gt;0,H29,IF($F8=0,"No Load",IF($F8="Invalid","Invalid","Load Error")))))))))))))),"Invalid")</f>
        <v>No Load</v>
      </c>
      <c r="I8" s="4" t="str">
        <f>IFERROR(IF($F8="Invalid","Invalid",IF($F8&gt;1,"Overload",IF($F8&gt;0.9,H48,IF($F8&gt;0.8,H47,IF($F8&gt;0.7,H46,IF($F8&gt;0.6,H45,IF($F8&gt;0.5,H44,IF($F8&gt;0.4,H43,IF($F8&gt;0.3,H42,IF($F8&gt;0.2,H41,IF($F8&gt;0.1,H40,IF($F8&gt;0,H39,IF($F8=0,"No Load",IF($F8="Invalid","Invalid","Load Error")))))))))))))),"Invalid")</f>
        <v>No Load</v>
      </c>
      <c r="J8" s="4" t="str">
        <f>IFERROR(IF($F8="Invalid","Invalid",IF($F8&gt;1,"Overload",IF($F8&gt;0.9,H58,IF($F8&gt;0.8,H57,IF($F8&gt;0.7,H56,IF($F8&gt;0.6,H55,IF($F8&gt;0.5,H54,IF($F8&gt;0.4,H53,IF($F8&gt;0.3,H52,IF($F8&gt;0.2,H51,IF($F8&gt;0.1,H50,IF($F8&gt;0,H49,IF($F8=0,"No Load",IF($F8="Invalid","Invalid","Load Error")))))))))))))),"Invalid")</f>
        <v>No Load</v>
      </c>
      <c r="K8" s="4" t="str">
        <f>IFERROR(IF($F8="Invalid","Invalid",IF($F8&gt;1,"Overload",IF($F8&gt;0.9,H68,IF($F8&gt;0.8,H67,IF($F8&gt;0.7,H66,IF($F8&gt;0.6,H65,IF($F8&gt;0.5,H64,IF($F8&gt;0.4,H63,IF($F8&gt;0.3,H62,IF($F8&gt;0.2,H61,IF($F8&gt;0.1,H60,IF($F8&gt;0,H59,IF($F8=0,"No Load",IF($F8="Invalid","Invalid","Load Error")))))))))))))),"Invalid")</f>
        <v>No Load</v>
      </c>
      <c r="L8" s="4" t="str">
        <f>IFERROR(IF($F8="Invalid","Invalid",IF($F8&gt;1,"Overload",IF($F8&gt;0.9,H78,IF($F8&gt;0.8,H77,IF($F8&gt;0.7,H76,IF($F8&gt;0.6,H75,IF($F8&gt;0.5,H74,IF($F8&gt;0.4,H73,IF($F8&gt;0.3,H72,IF($F8&gt;0.2,H71,IF($F8&gt;0.1,H70,IF($F8&gt;0,H69,IF($F8=0,"No Load",IF($F8="Invalid","Invalid","Load Error")))))))))))))),"Invalid")</f>
        <v>No Load</v>
      </c>
      <c r="M8" s="28" t="str">
        <f>IFERROR(IF($F8="Invalid","Invalid",IF($F8&gt;1,"Overload",IF($F8&gt;0.9,H88,IF($F8&gt;0.8,H87,IF($F8&gt;0.7,H86,IF($F8&gt;0.6,H85,IF($F8&gt;0.5,H84,IF($F8&gt;0.4,H83,IF($F8&gt;0.3,H82,IF($F8&gt;0.2,H81,IF($F8&gt;0.1,H80,IF($F8&gt;0,H79,IF($F8=0,"No Load",IF($F8="Invalid","Invalid","Load Error")))))))))))))),"Invalid")</f>
        <v>No Load</v>
      </c>
      <c r="P8" s="41"/>
      <c r="Q8" s="42"/>
    </row>
    <row r="9" spans="1:17" ht="15.75" customHeight="1" x14ac:dyDescent="0.25">
      <c r="D9" s="59" t="s">
        <v>15</v>
      </c>
      <c r="E9" s="60"/>
      <c r="F9" s="32">
        <f>IFERROR(ROUND($B$3/2700,2),"Invalid")</f>
        <v>0</v>
      </c>
      <c r="G9" s="4" t="str">
        <f>IFERROR(IF($F9="Invalid","Invalid",IF($F9&gt;1,"Overload",IF($F9&gt;0.9,I28,IF($F9&gt;0.8,I27,IF($F9&gt;0.7,I26,IF($F9&gt;0.6,I25,IF($F9&gt;0.5,I24,IF($F9&gt;0.4,I23,IF($F9&gt;0.3,I22,IF($F9&gt;0.2,I21,IF($F9&gt;0.1,I20,IF($F9&gt;0,I19,IF($F9=0,"No Load",IF($F9="Invalid","Invalid","Load Error")))))))))))))),"Invalid")</f>
        <v>No Load</v>
      </c>
      <c r="H9" s="4" t="str">
        <f>IFERROR(IF($F9="Invalid","Invalid",IF($F9&gt;1,"Overload",IF($F9&gt;0.9,I38,IF($F9&gt;0.8,I37,IF($F9&gt;0.7,I36,IF($F9&gt;0.6,I35,IF($F9&gt;0.5,I34,IF($F9&gt;0.4,I33,IF($F9&gt;0.3,I32,IF($F9&gt;0.2,I31,IF($F9&gt;0.1,I30,IF($F9&gt;0,I29,IF($F9=0,"No Load",IF($F9="Invalid","Invalid","Load Error")))))))))))))),"Invalid")</f>
        <v>No Load</v>
      </c>
      <c r="I9" s="4" t="str">
        <f>IFERROR(IF($F9="Invalid","Invalid",IF($F9&gt;1,"Overload",IF($F9&gt;0.9,I48,IF($F9&gt;0.8,I47,IF($F9&gt;0.7,I46,IF($F9&gt;0.6,I45,IF($F9&gt;0.5,I44,IF($F9&gt;0.4,I43,IF($F9&gt;0.3,I42,IF($F9&gt;0.2,I41,IF($F9&gt;0.1,I40,IF($F9&gt;0,I39,IF($F9=0,"No Load",IF($F9="Invalid","Invalid","Load Error")))))))))))))),"Invalid")</f>
        <v>No Load</v>
      </c>
      <c r="J9" s="4" t="str">
        <f>IFERROR(IF($F9="Invalid","Invalid",IF($F9&gt;1,"Overload",IF($F9&gt;0.9,I58,IF($F9&gt;0.8,I57,IF($F9&gt;0.7,I56,IF($F9&gt;0.6,I55,IF($F9&gt;0.5,I54,IF($F9&gt;0.4,I53,IF($F9&gt;0.3,I52,IF($F9&gt;0.2,I51,IF($F9&gt;0.1,I50,IF($F9&gt;0,I49,IF($F9=0,"No Load",IF($F9="Invalid","Invalid","Load Error")))))))))))))),"Invalid")</f>
        <v>No Load</v>
      </c>
      <c r="K9" s="4" t="str">
        <f>IFERROR(IF($F9="Invalid","Invalid",IF($F9&gt;1,"Overload",IF($F9&gt;0.9,I68,IF($F9&gt;0.8,I67,IF($F9&gt;0.7,I66,IF($F9&gt;0.6,I65,IF($F9&gt;0.5,I64,IF($F9&gt;0.4,I63,IF($F9&gt;0.3,I62,IF($F9&gt;0.2,I61,IF($F9&gt;0.1,I60,IF($F9&gt;0,I59,IF($F9=0,"No Load",IF($F9="Invalid","Invalid","Load Error")))))))))))))),"Invalid")</f>
        <v>No Load</v>
      </c>
      <c r="L9" s="4" t="str">
        <f>IFERROR(IF($F9="Invalid","Invalid",IF($F9&gt;1,"Overload",IF($F9&gt;0.9,I78,IF($F9&gt;0.8,I77,IF($F9&gt;0.7,I76,IF($F9&gt;0.6,I75,IF($F9&gt;0.5,I74,IF($F9&gt;0.4,I73,IF($F9&gt;0.3,I72,IF($F9&gt;0.2,I71,IF($F9&gt;0.1,I70,IF($F9&gt;0,I69,IF($F9=0,"No Load",IF($F9="Invalid","Invalid","Load Error")))))))))))))),"Invalid")</f>
        <v>No Load</v>
      </c>
      <c r="M9" s="28" t="str">
        <f>IFERROR(IF($F9="Invalid","Invalid",IF($F9&gt;1,"Overload",IF($F9&gt;0.9,I88,IF($F9&gt;0.8,I87,IF($F9&gt;0.7,I86,IF($F9&gt;0.6,I85,IF($F9&gt;0.5,I84,IF($F9&gt;0.4,I83,IF($F9&gt;0.3,I82,IF($F9&gt;0.2,I81,IF($F9&gt;0.1,I80,IF($F9&gt;0,I79,IF($F9=0,"No Load",IF($F9="Invalid","Invalid","Load Error")))))))))))))),"Invalid")</f>
        <v>No Load</v>
      </c>
      <c r="P9" s="41"/>
      <c r="Q9" s="42"/>
    </row>
    <row r="10" spans="1:17" ht="15.75" customHeight="1" thickBot="1" x14ac:dyDescent="0.3">
      <c r="D10" s="67" t="s">
        <v>16</v>
      </c>
      <c r="E10" s="68"/>
      <c r="F10" s="35">
        <f>IFERROR(ROUND($B$3/2700,2),"Invalid")</f>
        <v>0</v>
      </c>
      <c r="G10" s="7" t="str">
        <f>IFERROR(IF($F10="Invalid","Invalid",IF($F10&gt;1,"Overload",IF($F10&gt;0.9,J28,IF($F10&gt;0.8,J27,IF($F10&gt;0.7,J26,IF($F10&gt;0.6,J25,IF($F10&gt;0.5,J24,IF($F10&gt;0.4,J23,IF($F10&gt;0.3,J22,IF($F10&gt;0.2,J21,IF($F10&gt;0.1,J20,IF($F10&gt;0,J19,IF($F10=0,"No Load",IF($F10="Invalid","Invalid","Load Error")))))))))))))),"Invalid")</f>
        <v>No Load</v>
      </c>
      <c r="H10" s="7" t="str">
        <f>IFERROR(IF($F10="Invalid","Invalid",IF($F10&gt;1,"Overload",IF($F10&gt;0.9,J38,IF($F10&gt;0.8,J37,IF($F10&gt;0.7,J36,IF($F10&gt;0.6,J35,IF($F10&gt;0.5,J34,IF($F10&gt;0.4,J33,IF($F10&gt;0.3,J32,IF($F10&gt;0.2,J31,IF($F10&gt;0.1,J30,IF($F10&gt;0,J29,IF($F10=0,"No Load",IF($F10="Invalid","Invalid","Load Error")))))))))))))),"Invalid")</f>
        <v>No Load</v>
      </c>
      <c r="I10" s="7" t="str">
        <f>IFERROR(IF($F10="Invalid","Invalid",IF($F10&gt;1,"Overload",IF($F10&gt;0.9,J48,IF($F10&gt;0.8,J47,IF($F10&gt;0.7,J46,IF($F10&gt;0.6,J45,IF($F10&gt;0.5,J44,IF($F10&gt;0.4,J43,IF($F10&gt;0.3,J42,IF($F10&gt;0.2,J41,IF($F10&gt;0.1,J40,IF($F10&gt;0,J39,IF($F10=0,"No Load",IF($F10="Invalid","Invalid","Load Error")))))))))))))),"Invalid")</f>
        <v>No Load</v>
      </c>
      <c r="J10" s="7" t="str">
        <f>IFERROR(IF($F10="Invalid","Invalid",IF($F10&gt;1,"Overload",IF($F10&gt;0.9,J58,IF($F10&gt;0.8,J57,IF($F10&gt;0.7,J56,IF($F10&gt;0.6,J55,IF($F10&gt;0.5,J54,IF($F10&gt;0.4,J53,IF($F10&gt;0.3,J52,IF($F10&gt;0.2,J51,IF($F10&gt;0.1,J50,IF($F10&gt;0,J49,IF($F10=0,"No Load",IF($F10="Invalid","Invalid","Load Error")))))))))))))),"Invalid")</f>
        <v>No Load</v>
      </c>
      <c r="K10" s="7" t="str">
        <f>IFERROR(IF($F10="Invalid","Invalid",IF($F10&gt;1,"Overload",IF($F10&gt;0.9,J68,IF($F10&gt;0.8,J67,IF($F10&gt;0.7,J66,IF($F10&gt;0.6,J65,IF($F10&gt;0.5,J64,IF($F10&gt;0.4,J63,IF($F10&gt;0.3,J62,IF($F10&gt;0.2,J61,IF($F10&gt;0.1,J60,IF($F10&gt;0,J59,IF($F10=0,"No Load",IF($F10="Invalid","Invalid","Load Error")))))))))))))),"Invalid")</f>
        <v>No Load</v>
      </c>
      <c r="L10" s="7" t="str">
        <f>IFERROR(IF($F10="Invalid","Invalid",IF($F10&gt;1,"Overload",IF($F10&gt;0.9,J78,IF($F10&gt;0.8,J77,IF($F10&gt;0.7,J76,IF($F10&gt;0.6,J75,IF($F10&gt;0.5,J74,IF($F10&gt;0.4,J73,IF($F10&gt;0.3,J72,IF($F10&gt;0.2,J71,IF($F10&gt;0.1,J70,IF($F10&gt;0,J69,IF($F10=0,"No Load",IF($F10="Invalid","Invalid","Load Error")))))))))))))),"Invalid")</f>
        <v>No Load</v>
      </c>
      <c r="M10" s="29" t="str">
        <f>IFERROR(IF($F10="Invalid","Invalid",IF($F10&gt;1,"Overload",IF($F10&gt;0.9,J88,IF($F10&gt;0.8,J87,IF($F10&gt;0.7,J86,IF($F10&gt;0.6,J85,IF($F10&gt;0.5,J84,IF($F10&gt;0.4,J83,IF($F10&gt;0.3,J82,IF($F10&gt;0.2,J81,IF($F10&gt;0.1,J80,IF($F10&gt;0,J79,IF($F10=0,"No Load",IF($F10="Invalid","Invalid","Load Error")))))))))))))),"Invalid")</f>
        <v>No Load</v>
      </c>
      <c r="Q10" s="42"/>
    </row>
    <row r="11" spans="1:17" ht="15.75" thickBot="1" x14ac:dyDescent="0.3">
      <c r="F11"/>
      <c r="G11"/>
      <c r="H11"/>
      <c r="I11"/>
      <c r="J11"/>
    </row>
    <row r="12" spans="1:17" ht="15.75" customHeight="1" x14ac:dyDescent="0.25">
      <c r="C12" s="45"/>
      <c r="D12" s="47" t="s">
        <v>50</v>
      </c>
      <c r="F12" s="50"/>
      <c r="G12" s="47" t="s">
        <v>51</v>
      </c>
      <c r="H12" s="47"/>
      <c r="I12" s="47"/>
      <c r="K12" s="48"/>
      <c r="L12" s="52" t="s">
        <v>52</v>
      </c>
      <c r="M12" s="53"/>
      <c r="N12" s="53"/>
    </row>
    <row r="13" spans="1:17" ht="15.75" thickBot="1" x14ac:dyDescent="0.3">
      <c r="C13" s="46"/>
      <c r="D13" s="47"/>
      <c r="E13"/>
      <c r="F13" s="51"/>
      <c r="G13" s="47"/>
      <c r="H13" s="47"/>
      <c r="I13" s="47"/>
      <c r="J13"/>
      <c r="K13" s="49"/>
      <c r="L13" s="52"/>
      <c r="M13" s="53"/>
      <c r="N13" s="53"/>
    </row>
    <row r="14" spans="1:17" x14ac:dyDescent="0.25">
      <c r="D14" s="36"/>
      <c r="E14"/>
      <c r="F14"/>
      <c r="G14"/>
      <c r="H14"/>
      <c r="I14"/>
      <c r="J14"/>
    </row>
    <row r="15" spans="1:17" x14ac:dyDescent="0.25">
      <c r="D15" s="44" t="s">
        <v>48</v>
      </c>
      <c r="E15" s="43" t="s">
        <v>49</v>
      </c>
      <c r="F15"/>
      <c r="G15"/>
      <c r="H15"/>
      <c r="I15"/>
      <c r="J15"/>
    </row>
    <row r="16" spans="1:17" ht="15.75" thickBot="1" x14ac:dyDescent="0.3">
      <c r="A16"/>
      <c r="B16"/>
      <c r="C16"/>
      <c r="D16"/>
      <c r="E16"/>
      <c r="F16"/>
      <c r="G16"/>
    </row>
    <row r="17" spans="1:19" ht="15" customHeight="1" thickBot="1" x14ac:dyDescent="0.3">
      <c r="A17"/>
      <c r="B17" s="57" t="s">
        <v>32</v>
      </c>
      <c r="C17" s="57" t="s">
        <v>33</v>
      </c>
      <c r="D17" s="62" t="s">
        <v>17</v>
      </c>
      <c r="E17" s="63"/>
      <c r="F17" s="63"/>
      <c r="G17" s="63"/>
      <c r="H17" s="63"/>
      <c r="I17" s="64"/>
      <c r="J17" s="11" t="s">
        <v>19</v>
      </c>
      <c r="R17"/>
      <c r="S17" s="9"/>
    </row>
    <row r="18" spans="1:19" ht="15.75" thickBot="1" x14ac:dyDescent="0.3">
      <c r="A18"/>
      <c r="B18" s="58"/>
      <c r="C18" s="58"/>
      <c r="D18" s="11" t="s">
        <v>20</v>
      </c>
      <c r="E18" s="11" t="s">
        <v>21</v>
      </c>
      <c r="F18" s="11" t="s">
        <v>22</v>
      </c>
      <c r="G18" s="11" t="s">
        <v>23</v>
      </c>
      <c r="H18" s="11" t="s">
        <v>24</v>
      </c>
      <c r="I18" s="11" t="s">
        <v>25</v>
      </c>
      <c r="J18" s="11" t="s">
        <v>25</v>
      </c>
      <c r="R18"/>
      <c r="S18" s="9"/>
    </row>
    <row r="19" spans="1:19" x14ac:dyDescent="0.25">
      <c r="A19"/>
      <c r="B19" s="57" t="s">
        <v>18</v>
      </c>
      <c r="C19" s="12">
        <v>0.1</v>
      </c>
      <c r="D19" s="13">
        <v>128</v>
      </c>
      <c r="E19" s="13">
        <v>105</v>
      </c>
      <c r="F19" s="13">
        <v>90</v>
      </c>
      <c r="G19" s="13">
        <v>123</v>
      </c>
      <c r="H19" s="13">
        <v>92</v>
      </c>
      <c r="I19" s="14">
        <v>82</v>
      </c>
      <c r="J19" s="15">
        <v>92</v>
      </c>
      <c r="R19"/>
      <c r="S19" s="9"/>
    </row>
    <row r="20" spans="1:19" x14ac:dyDescent="0.25">
      <c r="A20"/>
      <c r="B20" s="61"/>
      <c r="C20" s="16">
        <v>0.2</v>
      </c>
      <c r="D20" s="17">
        <v>82</v>
      </c>
      <c r="E20" s="17">
        <v>61</v>
      </c>
      <c r="F20" s="17">
        <v>37</v>
      </c>
      <c r="G20" s="17">
        <v>52</v>
      </c>
      <c r="H20" s="17">
        <v>38</v>
      </c>
      <c r="I20" s="18">
        <v>38</v>
      </c>
      <c r="J20" s="19">
        <v>39</v>
      </c>
      <c r="R20"/>
      <c r="S20" s="9"/>
    </row>
    <row r="21" spans="1:19" x14ac:dyDescent="0.25">
      <c r="A21"/>
      <c r="B21" s="61"/>
      <c r="C21" s="20">
        <v>0.3</v>
      </c>
      <c r="D21" s="21">
        <v>41</v>
      </c>
      <c r="E21" s="21">
        <v>37</v>
      </c>
      <c r="F21" s="21">
        <v>30</v>
      </c>
      <c r="G21" s="21">
        <v>34</v>
      </c>
      <c r="H21" s="21">
        <v>23</v>
      </c>
      <c r="I21" s="22">
        <v>23</v>
      </c>
      <c r="J21" s="23">
        <v>23</v>
      </c>
      <c r="R21"/>
      <c r="S21" s="9"/>
    </row>
    <row r="22" spans="1:19" x14ac:dyDescent="0.25">
      <c r="A22"/>
      <c r="B22" s="61"/>
      <c r="C22" s="16">
        <v>0.4</v>
      </c>
      <c r="D22" s="17">
        <v>38</v>
      </c>
      <c r="E22" s="17">
        <v>32</v>
      </c>
      <c r="F22" s="17">
        <v>23</v>
      </c>
      <c r="G22" s="17">
        <v>23</v>
      </c>
      <c r="H22" s="17">
        <v>16</v>
      </c>
      <c r="I22" s="18">
        <v>16</v>
      </c>
      <c r="J22" s="19">
        <v>16</v>
      </c>
      <c r="R22"/>
      <c r="S22" s="9"/>
    </row>
    <row r="23" spans="1:19" x14ac:dyDescent="0.25">
      <c r="A23"/>
      <c r="B23" s="61"/>
      <c r="C23" s="20">
        <v>0.5</v>
      </c>
      <c r="D23" s="21">
        <v>34</v>
      </c>
      <c r="E23" s="21">
        <v>27</v>
      </c>
      <c r="F23" s="21">
        <v>17</v>
      </c>
      <c r="G23" s="21">
        <v>18</v>
      </c>
      <c r="H23" s="21">
        <v>12</v>
      </c>
      <c r="I23" s="22">
        <v>12</v>
      </c>
      <c r="J23" s="23">
        <v>11</v>
      </c>
      <c r="R23"/>
      <c r="S23" s="9"/>
    </row>
    <row r="24" spans="1:19" x14ac:dyDescent="0.25">
      <c r="A24"/>
      <c r="B24" s="61"/>
      <c r="C24" s="16">
        <v>0.6</v>
      </c>
      <c r="D24" s="17">
        <v>31</v>
      </c>
      <c r="E24" s="17">
        <v>22</v>
      </c>
      <c r="F24" s="17">
        <v>14</v>
      </c>
      <c r="G24" s="17">
        <v>14</v>
      </c>
      <c r="H24" s="17">
        <v>9</v>
      </c>
      <c r="I24" s="18">
        <v>9</v>
      </c>
      <c r="J24" s="19">
        <v>9</v>
      </c>
      <c r="R24"/>
      <c r="S24" s="9"/>
    </row>
    <row r="25" spans="1:19" x14ac:dyDescent="0.25">
      <c r="A25"/>
      <c r="B25" s="61"/>
      <c r="C25" s="20">
        <v>0.7</v>
      </c>
      <c r="D25" s="21">
        <v>27</v>
      </c>
      <c r="E25" s="21">
        <v>18</v>
      </c>
      <c r="F25" s="21">
        <v>11</v>
      </c>
      <c r="G25" s="21">
        <v>11</v>
      </c>
      <c r="H25" s="21">
        <v>7</v>
      </c>
      <c r="I25" s="22">
        <v>7</v>
      </c>
      <c r="J25" s="23">
        <v>7</v>
      </c>
      <c r="R25"/>
      <c r="S25" s="9"/>
    </row>
    <row r="26" spans="1:19" x14ac:dyDescent="0.25">
      <c r="A26"/>
      <c r="B26" s="61"/>
      <c r="C26" s="16">
        <v>0.8</v>
      </c>
      <c r="D26" s="17">
        <v>23</v>
      </c>
      <c r="E26" s="17">
        <v>15</v>
      </c>
      <c r="F26" s="17">
        <v>9</v>
      </c>
      <c r="G26" s="17">
        <v>9</v>
      </c>
      <c r="H26" s="17">
        <v>5</v>
      </c>
      <c r="I26" s="18">
        <v>5</v>
      </c>
      <c r="J26" s="19">
        <v>5</v>
      </c>
      <c r="R26"/>
      <c r="S26" s="9"/>
    </row>
    <row r="27" spans="1:19" x14ac:dyDescent="0.25">
      <c r="A27"/>
      <c r="B27" s="61"/>
      <c r="C27" s="20">
        <v>0.9</v>
      </c>
      <c r="D27" s="21">
        <v>20</v>
      </c>
      <c r="E27" s="21">
        <v>13</v>
      </c>
      <c r="F27" s="21">
        <v>8</v>
      </c>
      <c r="G27" s="21">
        <v>7</v>
      </c>
      <c r="H27" s="21">
        <v>4</v>
      </c>
      <c r="I27" s="22">
        <v>4</v>
      </c>
      <c r="J27" s="23">
        <v>4</v>
      </c>
      <c r="R27"/>
      <c r="S27" s="9"/>
    </row>
    <row r="28" spans="1:19" ht="15.75" thickBot="1" x14ac:dyDescent="0.3">
      <c r="A28"/>
      <c r="B28" s="58"/>
      <c r="C28" s="24">
        <v>1</v>
      </c>
      <c r="D28" s="25">
        <v>17</v>
      </c>
      <c r="E28" s="25">
        <v>11</v>
      </c>
      <c r="F28" s="25">
        <v>7</v>
      </c>
      <c r="G28" s="25">
        <v>6</v>
      </c>
      <c r="H28" s="25">
        <v>3</v>
      </c>
      <c r="I28" s="26">
        <v>3</v>
      </c>
      <c r="J28" s="27">
        <v>3</v>
      </c>
      <c r="R28"/>
      <c r="S28" s="9"/>
    </row>
    <row r="29" spans="1:19" ht="15" customHeight="1" x14ac:dyDescent="0.25">
      <c r="A29"/>
      <c r="B29" s="54" t="s">
        <v>26</v>
      </c>
      <c r="C29" s="12">
        <v>0.1</v>
      </c>
      <c r="D29" s="13">
        <v>448</v>
      </c>
      <c r="E29" s="13">
        <v>426</v>
      </c>
      <c r="F29" s="13">
        <v>332</v>
      </c>
      <c r="G29" s="13">
        <v>335</v>
      </c>
      <c r="H29" s="13">
        <v>303</v>
      </c>
      <c r="I29" s="14">
        <v>224</v>
      </c>
      <c r="J29" s="15">
        <v>303</v>
      </c>
      <c r="R29"/>
      <c r="S29" s="9"/>
    </row>
    <row r="30" spans="1:19" x14ac:dyDescent="0.25">
      <c r="A30"/>
      <c r="B30" s="55"/>
      <c r="C30" s="16">
        <v>0.2</v>
      </c>
      <c r="D30" s="17">
        <v>329</v>
      </c>
      <c r="E30" s="17">
        <v>302</v>
      </c>
      <c r="F30" s="17">
        <v>165</v>
      </c>
      <c r="G30" s="17">
        <v>162</v>
      </c>
      <c r="H30" s="17">
        <v>140</v>
      </c>
      <c r="I30" s="18">
        <v>137</v>
      </c>
      <c r="J30" s="19">
        <v>139</v>
      </c>
      <c r="R30"/>
      <c r="S30" s="9"/>
    </row>
    <row r="31" spans="1:19" x14ac:dyDescent="0.25">
      <c r="A31"/>
      <c r="B31" s="55"/>
      <c r="C31" s="20">
        <v>0.3</v>
      </c>
      <c r="D31" s="21">
        <v>223</v>
      </c>
      <c r="E31" s="21">
        <v>163</v>
      </c>
      <c r="F31" s="21">
        <v>137</v>
      </c>
      <c r="G31" s="21">
        <v>129</v>
      </c>
      <c r="H31" s="21">
        <v>96</v>
      </c>
      <c r="I31" s="22">
        <v>95</v>
      </c>
      <c r="J31" s="23">
        <v>95</v>
      </c>
      <c r="R31"/>
      <c r="S31" s="9"/>
    </row>
    <row r="32" spans="1:19" x14ac:dyDescent="0.25">
      <c r="A32"/>
      <c r="B32" s="55"/>
      <c r="C32" s="16">
        <v>0.4</v>
      </c>
      <c r="D32" s="17">
        <v>166</v>
      </c>
      <c r="E32" s="17">
        <v>144</v>
      </c>
      <c r="F32" s="17">
        <v>108</v>
      </c>
      <c r="G32" s="17">
        <v>96</v>
      </c>
      <c r="H32" s="17">
        <v>66</v>
      </c>
      <c r="I32" s="18">
        <v>66</v>
      </c>
      <c r="J32" s="19">
        <v>65</v>
      </c>
      <c r="R32"/>
      <c r="S32" s="9"/>
    </row>
    <row r="33" spans="1:19" x14ac:dyDescent="0.25">
      <c r="A33"/>
      <c r="B33" s="55"/>
      <c r="C33" s="20">
        <v>0.5</v>
      </c>
      <c r="D33" s="21">
        <v>153</v>
      </c>
      <c r="E33" s="21">
        <v>125</v>
      </c>
      <c r="F33" s="21">
        <v>92</v>
      </c>
      <c r="G33" s="21">
        <v>72</v>
      </c>
      <c r="H33" s="21">
        <v>49</v>
      </c>
      <c r="I33" s="22">
        <v>49</v>
      </c>
      <c r="J33" s="23">
        <v>48</v>
      </c>
      <c r="R33"/>
      <c r="S33" s="9"/>
    </row>
    <row r="34" spans="1:19" x14ac:dyDescent="0.25">
      <c r="A34"/>
      <c r="B34" s="55"/>
      <c r="C34" s="16">
        <v>0.6</v>
      </c>
      <c r="D34" s="17">
        <v>139</v>
      </c>
      <c r="E34" s="17">
        <v>106</v>
      </c>
      <c r="F34" s="17">
        <v>74</v>
      </c>
      <c r="G34" s="17">
        <v>54</v>
      </c>
      <c r="H34" s="17">
        <v>38</v>
      </c>
      <c r="I34" s="18">
        <v>41</v>
      </c>
      <c r="J34" s="19">
        <v>41</v>
      </c>
      <c r="R34"/>
      <c r="S34" s="9"/>
    </row>
    <row r="35" spans="1:19" x14ac:dyDescent="0.25">
      <c r="A35"/>
      <c r="B35" s="55"/>
      <c r="C35" s="20">
        <v>0.7</v>
      </c>
      <c r="D35" s="21">
        <v>125</v>
      </c>
      <c r="E35" s="21">
        <v>94</v>
      </c>
      <c r="F35" s="21">
        <v>61</v>
      </c>
      <c r="G35" s="21">
        <v>46</v>
      </c>
      <c r="H35" s="21">
        <v>33</v>
      </c>
      <c r="I35" s="22">
        <v>34</v>
      </c>
      <c r="J35" s="23">
        <v>34</v>
      </c>
      <c r="R35"/>
      <c r="S35" s="9"/>
    </row>
    <row r="36" spans="1:19" x14ac:dyDescent="0.25">
      <c r="A36"/>
      <c r="B36" s="55"/>
      <c r="C36" s="16">
        <v>0.8</v>
      </c>
      <c r="D36" s="17">
        <v>108</v>
      </c>
      <c r="E36" s="17">
        <v>78</v>
      </c>
      <c r="F36" s="17">
        <v>49</v>
      </c>
      <c r="G36" s="17">
        <v>38</v>
      </c>
      <c r="H36" s="17">
        <v>28</v>
      </c>
      <c r="I36" s="18">
        <v>27</v>
      </c>
      <c r="J36" s="19">
        <v>27</v>
      </c>
      <c r="R36"/>
      <c r="S36" s="9"/>
    </row>
    <row r="37" spans="1:19" x14ac:dyDescent="0.25">
      <c r="A37"/>
      <c r="B37" s="55"/>
      <c r="C37" s="20">
        <v>0.9</v>
      </c>
      <c r="D37" s="21">
        <v>100</v>
      </c>
      <c r="E37" s="21">
        <v>69</v>
      </c>
      <c r="F37" s="21">
        <v>40</v>
      </c>
      <c r="G37" s="21">
        <v>34</v>
      </c>
      <c r="H37" s="21">
        <v>23</v>
      </c>
      <c r="I37" s="22">
        <v>23</v>
      </c>
      <c r="J37" s="23">
        <v>25</v>
      </c>
      <c r="R37"/>
      <c r="S37" s="9"/>
    </row>
    <row r="38" spans="1:19" ht="15.75" thickBot="1" x14ac:dyDescent="0.3">
      <c r="A38"/>
      <c r="B38" s="56"/>
      <c r="C38" s="24">
        <v>1</v>
      </c>
      <c r="D38" s="25">
        <v>92</v>
      </c>
      <c r="E38" s="25">
        <v>60</v>
      </c>
      <c r="F38" s="25">
        <v>38</v>
      </c>
      <c r="G38" s="25">
        <v>31</v>
      </c>
      <c r="H38" s="25">
        <v>20</v>
      </c>
      <c r="I38" s="26">
        <v>21</v>
      </c>
      <c r="J38" s="27">
        <v>21</v>
      </c>
      <c r="R38"/>
      <c r="S38" s="9"/>
    </row>
    <row r="39" spans="1:19" ht="15" customHeight="1" x14ac:dyDescent="0.25">
      <c r="A39"/>
      <c r="B39" s="54" t="s">
        <v>27</v>
      </c>
      <c r="C39" s="12">
        <v>0.1</v>
      </c>
      <c r="D39" s="13">
        <v>480</v>
      </c>
      <c r="E39" s="13">
        <v>480</v>
      </c>
      <c r="F39" s="13">
        <v>456</v>
      </c>
      <c r="G39" s="13">
        <v>451</v>
      </c>
      <c r="H39" s="13">
        <v>431</v>
      </c>
      <c r="I39" s="14">
        <v>427</v>
      </c>
      <c r="J39" s="15">
        <v>431</v>
      </c>
      <c r="R39"/>
      <c r="S39" s="9"/>
    </row>
    <row r="40" spans="1:19" x14ac:dyDescent="0.25">
      <c r="A40"/>
      <c r="B40" s="55"/>
      <c r="C40" s="16">
        <v>0.2</v>
      </c>
      <c r="D40" s="17">
        <v>454</v>
      </c>
      <c r="E40" s="17">
        <v>433</v>
      </c>
      <c r="F40" s="17">
        <v>331</v>
      </c>
      <c r="G40" s="17">
        <v>318</v>
      </c>
      <c r="H40" s="17">
        <v>207</v>
      </c>
      <c r="I40" s="18">
        <v>202</v>
      </c>
      <c r="J40" s="19">
        <v>205</v>
      </c>
      <c r="R40"/>
      <c r="S40" s="9"/>
    </row>
    <row r="41" spans="1:19" x14ac:dyDescent="0.25">
      <c r="A41"/>
      <c r="B41" s="55"/>
      <c r="C41" s="20">
        <v>0.3</v>
      </c>
      <c r="D41" s="21">
        <v>429</v>
      </c>
      <c r="E41" s="21">
        <v>327</v>
      </c>
      <c r="F41" s="21">
        <v>222</v>
      </c>
      <c r="G41" s="21">
        <v>187</v>
      </c>
      <c r="H41" s="21">
        <v>150</v>
      </c>
      <c r="I41" s="22">
        <v>149</v>
      </c>
      <c r="J41" s="23">
        <v>149</v>
      </c>
      <c r="R41"/>
      <c r="S41" s="9"/>
    </row>
    <row r="42" spans="1:19" x14ac:dyDescent="0.25">
      <c r="A42"/>
      <c r="B42" s="55"/>
      <c r="C42" s="16">
        <v>0.4</v>
      </c>
      <c r="D42" s="17">
        <v>333</v>
      </c>
      <c r="E42" s="17">
        <v>265</v>
      </c>
      <c r="F42" s="17">
        <v>166</v>
      </c>
      <c r="G42" s="17">
        <v>151</v>
      </c>
      <c r="H42" s="17">
        <v>124</v>
      </c>
      <c r="I42" s="18">
        <v>124</v>
      </c>
      <c r="J42" s="19">
        <v>123</v>
      </c>
      <c r="R42"/>
      <c r="S42" s="9"/>
    </row>
    <row r="43" spans="1:19" x14ac:dyDescent="0.25">
      <c r="A43"/>
      <c r="B43" s="55"/>
      <c r="C43" s="20">
        <v>0.5</v>
      </c>
      <c r="D43" s="21">
        <v>309</v>
      </c>
      <c r="E43" s="21">
        <v>201</v>
      </c>
      <c r="F43" s="21">
        <v>152</v>
      </c>
      <c r="G43" s="21">
        <v>131</v>
      </c>
      <c r="H43" s="21">
        <v>97</v>
      </c>
      <c r="I43" s="22">
        <v>98</v>
      </c>
      <c r="J43" s="23">
        <v>97</v>
      </c>
      <c r="R43"/>
      <c r="S43" s="9"/>
    </row>
    <row r="44" spans="1:19" x14ac:dyDescent="0.25">
      <c r="A44"/>
      <c r="B44" s="55"/>
      <c r="C44" s="16">
        <v>0.6</v>
      </c>
      <c r="D44" s="17">
        <v>225</v>
      </c>
      <c r="E44" s="17">
        <v>164</v>
      </c>
      <c r="F44" s="17">
        <v>137</v>
      </c>
      <c r="G44" s="17">
        <v>107</v>
      </c>
      <c r="H44" s="17">
        <v>75</v>
      </c>
      <c r="I44" s="18">
        <v>76</v>
      </c>
      <c r="J44" s="19">
        <v>75</v>
      </c>
      <c r="R44"/>
      <c r="S44" s="9"/>
    </row>
    <row r="45" spans="1:19" x14ac:dyDescent="0.25">
      <c r="A45"/>
      <c r="B45" s="55"/>
      <c r="C45" s="20">
        <v>0.7</v>
      </c>
      <c r="D45" s="21">
        <v>201</v>
      </c>
      <c r="E45" s="21">
        <v>153</v>
      </c>
      <c r="F45" s="21">
        <v>122</v>
      </c>
      <c r="G45" s="21">
        <v>91</v>
      </c>
      <c r="H45" s="21">
        <v>61</v>
      </c>
      <c r="I45" s="22">
        <v>62</v>
      </c>
      <c r="J45" s="23">
        <v>62</v>
      </c>
      <c r="R45"/>
      <c r="S45" s="9"/>
    </row>
    <row r="46" spans="1:19" x14ac:dyDescent="0.25">
      <c r="A46"/>
      <c r="B46" s="55"/>
      <c r="C46" s="16">
        <v>0.8</v>
      </c>
      <c r="D46" s="17">
        <v>166</v>
      </c>
      <c r="E46" s="17">
        <v>142</v>
      </c>
      <c r="F46" s="17">
        <v>105</v>
      </c>
      <c r="G46" s="17">
        <v>74</v>
      </c>
      <c r="H46" s="17">
        <v>50</v>
      </c>
      <c r="I46" s="18">
        <v>50</v>
      </c>
      <c r="J46" s="19">
        <v>50</v>
      </c>
      <c r="R46"/>
      <c r="S46" s="9"/>
    </row>
    <row r="47" spans="1:19" x14ac:dyDescent="0.25">
      <c r="A47"/>
      <c r="B47" s="55"/>
      <c r="C47" s="20">
        <v>0.9</v>
      </c>
      <c r="D47" s="21">
        <v>159</v>
      </c>
      <c r="E47" s="21">
        <v>131</v>
      </c>
      <c r="F47" s="21">
        <v>95</v>
      </c>
      <c r="G47" s="21">
        <v>64</v>
      </c>
      <c r="H47" s="21">
        <v>41</v>
      </c>
      <c r="I47" s="22">
        <v>45</v>
      </c>
      <c r="J47" s="23">
        <v>46</v>
      </c>
      <c r="R47"/>
      <c r="S47" s="9"/>
    </row>
    <row r="48" spans="1:19" ht="15.75" thickBot="1" x14ac:dyDescent="0.3">
      <c r="A48"/>
      <c r="B48" s="56"/>
      <c r="C48" s="24">
        <v>1</v>
      </c>
      <c r="D48" s="25">
        <v>151</v>
      </c>
      <c r="E48" s="25">
        <v>120</v>
      </c>
      <c r="F48" s="25">
        <v>79</v>
      </c>
      <c r="G48" s="25">
        <v>53</v>
      </c>
      <c r="H48" s="25">
        <v>38</v>
      </c>
      <c r="I48" s="26">
        <v>41</v>
      </c>
      <c r="J48" s="27">
        <v>41</v>
      </c>
      <c r="R48"/>
      <c r="S48" s="9"/>
    </row>
    <row r="49" spans="1:19" ht="15" customHeight="1" x14ac:dyDescent="0.25">
      <c r="A49"/>
      <c r="B49" s="54" t="s">
        <v>28</v>
      </c>
      <c r="C49" s="12">
        <v>0.1</v>
      </c>
      <c r="D49" s="13">
        <v>480</v>
      </c>
      <c r="E49" s="13">
        <v>480</v>
      </c>
      <c r="F49" s="13">
        <v>480</v>
      </c>
      <c r="G49" s="13">
        <v>480</v>
      </c>
      <c r="H49" s="13">
        <v>455</v>
      </c>
      <c r="I49" s="14">
        <v>452</v>
      </c>
      <c r="J49" s="15">
        <v>455</v>
      </c>
      <c r="R49"/>
      <c r="S49" s="9"/>
    </row>
    <row r="50" spans="1:19" x14ac:dyDescent="0.25">
      <c r="A50"/>
      <c r="B50" s="55"/>
      <c r="C50" s="16">
        <v>0.2</v>
      </c>
      <c r="D50" s="17">
        <v>480</v>
      </c>
      <c r="E50" s="17">
        <v>461</v>
      </c>
      <c r="F50" s="17">
        <v>441</v>
      </c>
      <c r="G50" s="17">
        <v>426</v>
      </c>
      <c r="H50" s="17">
        <v>326</v>
      </c>
      <c r="I50" s="18">
        <v>323</v>
      </c>
      <c r="J50" s="19">
        <v>325</v>
      </c>
      <c r="R50"/>
      <c r="S50" s="9"/>
    </row>
    <row r="51" spans="1:19" x14ac:dyDescent="0.25">
      <c r="A51"/>
      <c r="B51" s="55"/>
      <c r="C51" s="20">
        <v>0.3</v>
      </c>
      <c r="D51" s="21">
        <v>458</v>
      </c>
      <c r="E51" s="21">
        <v>438</v>
      </c>
      <c r="F51" s="21">
        <v>336</v>
      </c>
      <c r="G51" s="21">
        <v>312</v>
      </c>
      <c r="H51" s="21">
        <v>197</v>
      </c>
      <c r="I51" s="22">
        <v>196</v>
      </c>
      <c r="J51" s="23">
        <v>195</v>
      </c>
      <c r="R51"/>
      <c r="S51" s="9"/>
    </row>
    <row r="52" spans="1:19" x14ac:dyDescent="0.25">
      <c r="A52"/>
      <c r="B52" s="55"/>
      <c r="C52" s="16">
        <v>0.4</v>
      </c>
      <c r="D52" s="17">
        <v>442</v>
      </c>
      <c r="E52" s="17">
        <v>344</v>
      </c>
      <c r="F52" s="17">
        <v>305</v>
      </c>
      <c r="G52" s="17">
        <v>198</v>
      </c>
      <c r="H52" s="17">
        <v>155</v>
      </c>
      <c r="I52" s="18">
        <v>155</v>
      </c>
      <c r="J52" s="19">
        <v>154</v>
      </c>
      <c r="R52"/>
      <c r="S52" s="9"/>
    </row>
    <row r="53" spans="1:19" x14ac:dyDescent="0.25">
      <c r="A53"/>
      <c r="B53" s="55"/>
      <c r="C53" s="20">
        <v>0.5</v>
      </c>
      <c r="D53" s="21">
        <v>426</v>
      </c>
      <c r="E53" s="21">
        <v>322</v>
      </c>
      <c r="F53" s="21">
        <v>209</v>
      </c>
      <c r="G53" s="21">
        <v>160</v>
      </c>
      <c r="H53" s="21">
        <v>136</v>
      </c>
      <c r="I53" s="22">
        <v>136</v>
      </c>
      <c r="J53" s="23">
        <v>135</v>
      </c>
      <c r="R53"/>
      <c r="S53" s="9"/>
    </row>
    <row r="54" spans="1:19" x14ac:dyDescent="0.25">
      <c r="A54"/>
      <c r="B54" s="55"/>
      <c r="C54" s="16">
        <v>0.6</v>
      </c>
      <c r="D54" s="17">
        <v>338</v>
      </c>
      <c r="E54" s="17">
        <v>300</v>
      </c>
      <c r="F54" s="17">
        <v>167</v>
      </c>
      <c r="G54" s="17">
        <v>145</v>
      </c>
      <c r="H54" s="17">
        <v>111</v>
      </c>
      <c r="I54" s="18">
        <v>112</v>
      </c>
      <c r="J54" s="19">
        <v>112</v>
      </c>
      <c r="R54"/>
      <c r="S54" s="9"/>
    </row>
    <row r="55" spans="1:19" x14ac:dyDescent="0.25">
      <c r="A55"/>
      <c r="B55" s="55"/>
      <c r="C55" s="20">
        <v>0.7</v>
      </c>
      <c r="D55" s="21">
        <v>322</v>
      </c>
      <c r="E55" s="21">
        <v>213</v>
      </c>
      <c r="F55" s="21">
        <v>157</v>
      </c>
      <c r="G55" s="21">
        <v>130</v>
      </c>
      <c r="H55" s="21">
        <v>96</v>
      </c>
      <c r="I55" s="22">
        <v>98</v>
      </c>
      <c r="J55" s="23">
        <v>98</v>
      </c>
      <c r="R55"/>
      <c r="S55" s="9"/>
    </row>
    <row r="56" spans="1:19" x14ac:dyDescent="0.25">
      <c r="A56"/>
      <c r="B56" s="55"/>
      <c r="C56" s="16">
        <v>0.8</v>
      </c>
      <c r="D56" s="17">
        <v>305</v>
      </c>
      <c r="E56" s="17">
        <v>189</v>
      </c>
      <c r="F56" s="17">
        <v>146</v>
      </c>
      <c r="G56" s="17">
        <v>111</v>
      </c>
      <c r="H56" s="17">
        <v>78</v>
      </c>
      <c r="I56" s="18">
        <v>79</v>
      </c>
      <c r="J56" s="19">
        <v>79</v>
      </c>
      <c r="R56"/>
      <c r="S56" s="9"/>
    </row>
    <row r="57" spans="1:19" x14ac:dyDescent="0.25">
      <c r="A57"/>
      <c r="B57" s="55"/>
      <c r="C57" s="20">
        <v>0.9</v>
      </c>
      <c r="D57" s="21">
        <v>225</v>
      </c>
      <c r="E57" s="21">
        <v>163</v>
      </c>
      <c r="F57" s="21">
        <v>135</v>
      </c>
      <c r="G57" s="21">
        <v>99</v>
      </c>
      <c r="H57" s="21">
        <v>68</v>
      </c>
      <c r="I57" s="22">
        <v>70</v>
      </c>
      <c r="J57" s="23">
        <v>70</v>
      </c>
      <c r="R57"/>
      <c r="S57" s="9"/>
    </row>
    <row r="58" spans="1:19" ht="15.75" thickBot="1" x14ac:dyDescent="0.3">
      <c r="A58"/>
      <c r="B58" s="56"/>
      <c r="C58" s="24">
        <v>1</v>
      </c>
      <c r="D58" s="25">
        <v>209</v>
      </c>
      <c r="E58" s="25">
        <v>155</v>
      </c>
      <c r="F58" s="25">
        <v>124</v>
      </c>
      <c r="G58" s="25">
        <v>83</v>
      </c>
      <c r="H58" s="25">
        <v>56</v>
      </c>
      <c r="I58" s="26">
        <v>60</v>
      </c>
      <c r="J58" s="27">
        <v>60</v>
      </c>
      <c r="R58"/>
      <c r="S58" s="9"/>
    </row>
    <row r="59" spans="1:19" ht="15" customHeight="1" x14ac:dyDescent="0.25">
      <c r="A59"/>
      <c r="B59" s="54" t="s">
        <v>29</v>
      </c>
      <c r="C59" s="12">
        <v>0.1</v>
      </c>
      <c r="D59" s="13">
        <v>480</v>
      </c>
      <c r="E59" s="13">
        <v>480</v>
      </c>
      <c r="F59" s="13">
        <v>480</v>
      </c>
      <c r="G59" s="13">
        <v>480</v>
      </c>
      <c r="H59" s="13">
        <v>480</v>
      </c>
      <c r="I59" s="14">
        <v>466</v>
      </c>
      <c r="J59" s="15">
        <v>480</v>
      </c>
      <c r="R59" s="9"/>
      <c r="S59" s="9"/>
    </row>
    <row r="60" spans="1:19" x14ac:dyDescent="0.25">
      <c r="A60"/>
      <c r="B60" s="55"/>
      <c r="C60" s="16">
        <v>0.2</v>
      </c>
      <c r="D60" s="17">
        <v>480</v>
      </c>
      <c r="E60" s="17">
        <v>480</v>
      </c>
      <c r="F60" s="17">
        <v>459</v>
      </c>
      <c r="G60" s="17">
        <v>446</v>
      </c>
      <c r="H60" s="17">
        <v>424</v>
      </c>
      <c r="I60" s="18">
        <v>421</v>
      </c>
      <c r="J60" s="19">
        <v>423</v>
      </c>
      <c r="R60" s="9"/>
      <c r="S60" s="9"/>
    </row>
    <row r="61" spans="1:19" x14ac:dyDescent="0.25">
      <c r="A61"/>
      <c r="B61" s="55"/>
      <c r="C61" s="20">
        <v>0.3</v>
      </c>
      <c r="D61" s="21">
        <v>480</v>
      </c>
      <c r="E61" s="21">
        <v>457</v>
      </c>
      <c r="F61" s="21">
        <v>435</v>
      </c>
      <c r="G61" s="21">
        <v>341</v>
      </c>
      <c r="H61" s="21">
        <v>308</v>
      </c>
      <c r="I61" s="22">
        <v>307</v>
      </c>
      <c r="J61" s="23">
        <v>307</v>
      </c>
      <c r="R61" s="9"/>
      <c r="S61" s="9"/>
    </row>
    <row r="62" spans="1:19" x14ac:dyDescent="0.25">
      <c r="A62"/>
      <c r="B62" s="55"/>
      <c r="C62" s="16">
        <v>0.4</v>
      </c>
      <c r="D62" s="17">
        <v>460</v>
      </c>
      <c r="E62" s="17">
        <v>441</v>
      </c>
      <c r="F62" s="17">
        <v>339</v>
      </c>
      <c r="G62" s="17">
        <v>309</v>
      </c>
      <c r="H62" s="17">
        <v>192</v>
      </c>
      <c r="I62" s="18">
        <v>192</v>
      </c>
      <c r="J62" s="19">
        <v>191</v>
      </c>
      <c r="R62" s="9"/>
      <c r="S62" s="9"/>
    </row>
    <row r="63" spans="1:19" x14ac:dyDescent="0.25">
      <c r="A63"/>
      <c r="B63" s="55"/>
      <c r="C63" s="20">
        <v>0.5</v>
      </c>
      <c r="D63" s="21">
        <v>448</v>
      </c>
      <c r="E63" s="21">
        <v>424</v>
      </c>
      <c r="F63" s="21">
        <v>316</v>
      </c>
      <c r="G63" s="21">
        <v>204</v>
      </c>
      <c r="H63" s="21">
        <v>157</v>
      </c>
      <c r="I63" s="22">
        <v>158</v>
      </c>
      <c r="J63" s="23">
        <v>157</v>
      </c>
      <c r="R63" s="9"/>
      <c r="S63" s="9"/>
    </row>
    <row r="64" spans="1:19" x14ac:dyDescent="0.25">
      <c r="A64"/>
      <c r="B64" s="55"/>
      <c r="C64" s="16">
        <v>0.6</v>
      </c>
      <c r="D64" s="17">
        <v>436</v>
      </c>
      <c r="E64" s="17">
        <v>336</v>
      </c>
      <c r="F64" s="17">
        <v>221</v>
      </c>
      <c r="G64" s="17">
        <v>164</v>
      </c>
      <c r="H64" s="17">
        <v>142</v>
      </c>
      <c r="I64" s="18">
        <v>143</v>
      </c>
      <c r="J64" s="19">
        <v>142</v>
      </c>
      <c r="R64" s="9"/>
      <c r="S64" s="9"/>
    </row>
    <row r="65" spans="1:19" x14ac:dyDescent="0.25">
      <c r="A65"/>
      <c r="B65" s="55"/>
      <c r="C65" s="20">
        <v>0.7</v>
      </c>
      <c r="D65" s="21">
        <v>424</v>
      </c>
      <c r="E65" s="21">
        <v>318</v>
      </c>
      <c r="F65" s="21">
        <v>199</v>
      </c>
      <c r="G65" s="21">
        <v>153</v>
      </c>
      <c r="H65" s="21">
        <v>126</v>
      </c>
      <c r="I65" s="22">
        <v>128</v>
      </c>
      <c r="J65" s="23">
        <v>128</v>
      </c>
      <c r="R65" s="9"/>
      <c r="S65" s="9"/>
    </row>
    <row r="66" spans="1:19" x14ac:dyDescent="0.25">
      <c r="A66"/>
      <c r="B66" s="55"/>
      <c r="C66" s="16">
        <v>0.8</v>
      </c>
      <c r="D66" s="17">
        <v>340</v>
      </c>
      <c r="E66" s="17">
        <v>301</v>
      </c>
      <c r="F66" s="17">
        <v>166</v>
      </c>
      <c r="G66" s="17">
        <v>141</v>
      </c>
      <c r="H66" s="17">
        <v>107</v>
      </c>
      <c r="I66" s="18">
        <v>109</v>
      </c>
      <c r="J66" s="19">
        <v>109</v>
      </c>
      <c r="R66" s="9"/>
      <c r="S66" s="9"/>
    </row>
    <row r="67" spans="1:19" x14ac:dyDescent="0.25">
      <c r="A67"/>
      <c r="B67" s="55"/>
      <c r="C67" s="20">
        <v>0.9</v>
      </c>
      <c r="D67" s="21">
        <v>327</v>
      </c>
      <c r="E67" s="21">
        <v>213</v>
      </c>
      <c r="F67" s="21">
        <v>158</v>
      </c>
      <c r="G67" s="21">
        <v>130</v>
      </c>
      <c r="H67" s="21">
        <v>95</v>
      </c>
      <c r="I67" s="22">
        <v>97</v>
      </c>
      <c r="J67" s="23">
        <v>98</v>
      </c>
      <c r="R67" s="9"/>
      <c r="S67" s="9"/>
    </row>
    <row r="68" spans="1:19" ht="15.75" thickBot="1" x14ac:dyDescent="0.3">
      <c r="A68"/>
      <c r="B68" s="56"/>
      <c r="C68" s="24">
        <v>1</v>
      </c>
      <c r="D68" s="25">
        <v>315</v>
      </c>
      <c r="E68" s="25">
        <v>197</v>
      </c>
      <c r="F68" s="25">
        <v>149</v>
      </c>
      <c r="G68" s="25">
        <v>112</v>
      </c>
      <c r="H68" s="25">
        <v>79</v>
      </c>
      <c r="I68" s="26">
        <v>81</v>
      </c>
      <c r="J68" s="27">
        <v>81</v>
      </c>
      <c r="R68" s="9"/>
      <c r="S68" s="9"/>
    </row>
    <row r="69" spans="1:19" ht="15" customHeight="1" x14ac:dyDescent="0.25">
      <c r="A69"/>
      <c r="B69" s="54" t="s">
        <v>30</v>
      </c>
      <c r="C69" s="12">
        <v>0.1</v>
      </c>
      <c r="D69" s="13">
        <v>480</v>
      </c>
      <c r="E69" s="13">
        <v>480</v>
      </c>
      <c r="F69" s="13">
        <v>480</v>
      </c>
      <c r="G69" s="13">
        <v>480</v>
      </c>
      <c r="H69" s="13">
        <v>480</v>
      </c>
      <c r="I69" s="14">
        <v>480</v>
      </c>
      <c r="J69" s="15">
        <v>480</v>
      </c>
      <c r="R69" s="9"/>
      <c r="S69" s="9"/>
    </row>
    <row r="70" spans="1:19" x14ac:dyDescent="0.25">
      <c r="A70"/>
      <c r="B70" s="55"/>
      <c r="C70" s="16">
        <v>0.2</v>
      </c>
      <c r="D70" s="17">
        <v>480</v>
      </c>
      <c r="E70" s="17">
        <v>480</v>
      </c>
      <c r="F70" s="17">
        <v>466</v>
      </c>
      <c r="G70" s="17">
        <v>458</v>
      </c>
      <c r="H70" s="17">
        <v>441</v>
      </c>
      <c r="I70" s="18">
        <v>439</v>
      </c>
      <c r="J70" s="19">
        <v>440</v>
      </c>
      <c r="R70" s="9"/>
    </row>
    <row r="71" spans="1:19" x14ac:dyDescent="0.25">
      <c r="A71"/>
      <c r="B71" s="55"/>
      <c r="C71" s="20">
        <v>0.3</v>
      </c>
      <c r="D71" s="21">
        <v>480</v>
      </c>
      <c r="E71" s="21">
        <v>464</v>
      </c>
      <c r="F71" s="21">
        <v>446</v>
      </c>
      <c r="G71" s="21">
        <v>432</v>
      </c>
      <c r="H71" s="21">
        <v>333</v>
      </c>
      <c r="I71" s="22">
        <v>332</v>
      </c>
      <c r="J71" s="23">
        <v>331</v>
      </c>
      <c r="R71" s="9"/>
    </row>
    <row r="72" spans="1:19" x14ac:dyDescent="0.25">
      <c r="A72"/>
      <c r="B72" s="55"/>
      <c r="C72" s="16">
        <v>0.4</v>
      </c>
      <c r="D72" s="17">
        <v>467</v>
      </c>
      <c r="E72" s="17">
        <v>451</v>
      </c>
      <c r="F72" s="17">
        <v>427</v>
      </c>
      <c r="G72" s="17">
        <v>333</v>
      </c>
      <c r="H72" s="17">
        <v>225</v>
      </c>
      <c r="I72" s="18">
        <v>225</v>
      </c>
      <c r="J72" s="19">
        <v>224</v>
      </c>
      <c r="R72" s="9"/>
    </row>
    <row r="73" spans="1:19" x14ac:dyDescent="0.25">
      <c r="A73"/>
      <c r="B73" s="55"/>
      <c r="C73" s="20">
        <v>0.5</v>
      </c>
      <c r="D73" s="21">
        <v>457</v>
      </c>
      <c r="E73" s="21">
        <v>438</v>
      </c>
      <c r="F73" s="21">
        <v>341</v>
      </c>
      <c r="G73" s="21">
        <v>306</v>
      </c>
      <c r="H73" s="21">
        <v>188</v>
      </c>
      <c r="I73" s="22">
        <v>190</v>
      </c>
      <c r="J73" s="23">
        <v>188</v>
      </c>
      <c r="R73" s="9"/>
    </row>
    <row r="74" spans="1:19" x14ac:dyDescent="0.25">
      <c r="A74"/>
      <c r="B74" s="55"/>
      <c r="C74" s="16">
        <v>0.6</v>
      </c>
      <c r="D74" s="17">
        <v>447</v>
      </c>
      <c r="E74" s="17">
        <v>424</v>
      </c>
      <c r="F74" s="17">
        <v>322</v>
      </c>
      <c r="G74" s="17">
        <v>207</v>
      </c>
      <c r="H74" s="17">
        <v>158</v>
      </c>
      <c r="I74" s="18">
        <v>159</v>
      </c>
      <c r="J74" s="19">
        <v>159</v>
      </c>
      <c r="R74" s="9"/>
    </row>
    <row r="75" spans="1:19" x14ac:dyDescent="0.25">
      <c r="A75"/>
      <c r="B75" s="55"/>
      <c r="C75" s="20">
        <v>0.7</v>
      </c>
      <c r="D75" s="21">
        <v>438</v>
      </c>
      <c r="E75" s="21">
        <v>343</v>
      </c>
      <c r="F75" s="21">
        <v>303</v>
      </c>
      <c r="G75" s="21">
        <v>167</v>
      </c>
      <c r="H75" s="21">
        <v>145</v>
      </c>
      <c r="I75" s="22">
        <v>147</v>
      </c>
      <c r="J75" s="23">
        <v>147</v>
      </c>
      <c r="R75" s="9"/>
    </row>
    <row r="76" spans="1:19" x14ac:dyDescent="0.25">
      <c r="A76"/>
      <c r="B76" s="55"/>
      <c r="C76" s="16">
        <v>0.8</v>
      </c>
      <c r="D76" s="17">
        <v>428</v>
      </c>
      <c r="E76" s="17">
        <v>329</v>
      </c>
      <c r="F76" s="17">
        <v>212</v>
      </c>
      <c r="G76" s="17">
        <v>158</v>
      </c>
      <c r="H76" s="17">
        <v>133</v>
      </c>
      <c r="I76" s="18">
        <v>135</v>
      </c>
      <c r="J76" s="19">
        <v>135</v>
      </c>
      <c r="R76" s="9"/>
    </row>
    <row r="77" spans="1:19" x14ac:dyDescent="0.25">
      <c r="A77"/>
      <c r="B77" s="55"/>
      <c r="C77" s="20">
        <v>0.9</v>
      </c>
      <c r="D77" s="21">
        <v>390</v>
      </c>
      <c r="E77" s="21">
        <v>315</v>
      </c>
      <c r="F77" s="21">
        <v>193</v>
      </c>
      <c r="G77" s="21">
        <v>148</v>
      </c>
      <c r="H77" s="21">
        <v>120</v>
      </c>
      <c r="I77" s="22">
        <v>122</v>
      </c>
      <c r="J77" s="23">
        <v>122</v>
      </c>
      <c r="R77" s="9"/>
    </row>
    <row r="78" spans="1:19" ht="15.75" thickBot="1" x14ac:dyDescent="0.3">
      <c r="A78"/>
      <c r="B78" s="56"/>
      <c r="C78" s="24">
        <v>1</v>
      </c>
      <c r="D78" s="25">
        <v>341</v>
      </c>
      <c r="E78" s="25">
        <v>300</v>
      </c>
      <c r="F78" s="25">
        <v>166</v>
      </c>
      <c r="G78" s="25">
        <v>139</v>
      </c>
      <c r="H78" s="25">
        <v>104</v>
      </c>
      <c r="I78" s="26">
        <v>107</v>
      </c>
      <c r="J78" s="27">
        <v>106</v>
      </c>
      <c r="R78" s="9"/>
    </row>
    <row r="79" spans="1:19" ht="15" customHeight="1" x14ac:dyDescent="0.25">
      <c r="A79"/>
      <c r="B79" s="54" t="s">
        <v>31</v>
      </c>
      <c r="C79" s="12">
        <v>0.1</v>
      </c>
      <c r="D79" s="13">
        <v>480</v>
      </c>
      <c r="E79" s="13">
        <v>480</v>
      </c>
      <c r="F79" s="13">
        <v>480</v>
      </c>
      <c r="G79" s="13">
        <v>480</v>
      </c>
      <c r="H79" s="13">
        <v>480</v>
      </c>
      <c r="I79" s="14">
        <v>480</v>
      </c>
      <c r="J79" s="15">
        <v>480</v>
      </c>
      <c r="R79" s="9"/>
    </row>
    <row r="80" spans="1:19" x14ac:dyDescent="0.25">
      <c r="A80"/>
      <c r="B80" s="55"/>
      <c r="C80" s="16">
        <v>0.2</v>
      </c>
      <c r="D80" s="17">
        <v>480</v>
      </c>
      <c r="E80" s="17">
        <v>480</v>
      </c>
      <c r="F80" s="17">
        <v>480</v>
      </c>
      <c r="G80" s="17">
        <v>467</v>
      </c>
      <c r="H80" s="17">
        <v>452</v>
      </c>
      <c r="I80" s="18">
        <v>450</v>
      </c>
      <c r="J80" s="19">
        <v>451</v>
      </c>
      <c r="R80" s="9"/>
    </row>
    <row r="81" spans="1:18" x14ac:dyDescent="0.25">
      <c r="A81"/>
      <c r="B81" s="55"/>
      <c r="C81" s="20">
        <v>0.3</v>
      </c>
      <c r="D81" s="21">
        <v>480</v>
      </c>
      <c r="E81" s="21">
        <v>480</v>
      </c>
      <c r="F81" s="21">
        <v>458</v>
      </c>
      <c r="G81" s="21">
        <v>445</v>
      </c>
      <c r="H81" s="21">
        <v>422</v>
      </c>
      <c r="I81" s="22">
        <v>421</v>
      </c>
      <c r="J81" s="23">
        <v>421</v>
      </c>
      <c r="R81" s="9"/>
    </row>
    <row r="82" spans="1:18" x14ac:dyDescent="0.25">
      <c r="A82"/>
      <c r="B82" s="55"/>
      <c r="C82" s="16">
        <v>0.4</v>
      </c>
      <c r="D82" s="17">
        <v>480</v>
      </c>
      <c r="E82" s="17">
        <v>462</v>
      </c>
      <c r="F82" s="17">
        <v>442</v>
      </c>
      <c r="G82" s="17">
        <v>422</v>
      </c>
      <c r="H82" s="17">
        <v>319</v>
      </c>
      <c r="I82" s="18">
        <v>319</v>
      </c>
      <c r="J82" s="19">
        <v>318</v>
      </c>
      <c r="R82" s="9"/>
    </row>
    <row r="83" spans="1:18" x14ac:dyDescent="0.25">
      <c r="A83"/>
      <c r="B83" s="55"/>
      <c r="C83" s="20">
        <v>0.5</v>
      </c>
      <c r="D83" s="21">
        <v>467</v>
      </c>
      <c r="E83" s="21">
        <v>451</v>
      </c>
      <c r="F83" s="21">
        <v>426</v>
      </c>
      <c r="G83" s="21">
        <v>327</v>
      </c>
      <c r="H83" s="21">
        <v>216</v>
      </c>
      <c r="I83" s="22">
        <v>218</v>
      </c>
      <c r="J83" s="23">
        <v>216</v>
      </c>
      <c r="R83" s="9"/>
    </row>
    <row r="84" spans="1:18" x14ac:dyDescent="0.25">
      <c r="A84"/>
      <c r="B84" s="55"/>
      <c r="C84" s="16">
        <v>0.6</v>
      </c>
      <c r="D84" s="17">
        <v>459</v>
      </c>
      <c r="E84" s="17">
        <v>440</v>
      </c>
      <c r="F84" s="17">
        <v>342</v>
      </c>
      <c r="G84" s="17">
        <v>304</v>
      </c>
      <c r="H84" s="17">
        <v>185</v>
      </c>
      <c r="I84" s="18">
        <v>188</v>
      </c>
      <c r="J84" s="19">
        <v>186</v>
      </c>
      <c r="R84" s="9"/>
    </row>
    <row r="85" spans="1:18" x14ac:dyDescent="0.25">
      <c r="A85"/>
      <c r="B85" s="55"/>
      <c r="C85" s="20">
        <v>0.7</v>
      </c>
      <c r="D85" s="21">
        <v>451</v>
      </c>
      <c r="E85" s="21">
        <v>428</v>
      </c>
      <c r="F85" s="21">
        <v>326</v>
      </c>
      <c r="G85" s="21">
        <v>208</v>
      </c>
      <c r="H85" s="21">
        <v>159</v>
      </c>
      <c r="I85" s="22">
        <v>160</v>
      </c>
      <c r="J85" s="23">
        <v>160</v>
      </c>
      <c r="R85" s="9"/>
    </row>
    <row r="86" spans="1:18" x14ac:dyDescent="0.25">
      <c r="A86"/>
      <c r="B86" s="55"/>
      <c r="C86" s="16">
        <v>0.8</v>
      </c>
      <c r="D86" s="17">
        <v>442</v>
      </c>
      <c r="E86" s="17">
        <v>370</v>
      </c>
      <c r="F86" s="17">
        <v>309</v>
      </c>
      <c r="G86" s="17">
        <v>184</v>
      </c>
      <c r="H86" s="17">
        <v>148</v>
      </c>
      <c r="I86" s="18">
        <v>149</v>
      </c>
      <c r="J86" s="19">
        <v>150</v>
      </c>
      <c r="R86" s="9"/>
    </row>
    <row r="87" spans="1:18" x14ac:dyDescent="0.25">
      <c r="A87"/>
      <c r="B87" s="55"/>
      <c r="C87" s="20">
        <v>0.9</v>
      </c>
      <c r="D87" s="21">
        <v>434</v>
      </c>
      <c r="E87" s="21">
        <v>336</v>
      </c>
      <c r="F87" s="21">
        <v>221</v>
      </c>
      <c r="G87" s="21">
        <v>161</v>
      </c>
      <c r="H87" s="21">
        <v>137</v>
      </c>
      <c r="I87" s="22">
        <v>139</v>
      </c>
      <c r="J87" s="23">
        <v>139</v>
      </c>
      <c r="R87" s="9"/>
    </row>
    <row r="88" spans="1:18" ht="15.75" thickBot="1" x14ac:dyDescent="0.3">
      <c r="A88"/>
      <c r="B88" s="56"/>
      <c r="C88" s="24">
        <v>1</v>
      </c>
      <c r="D88" s="25">
        <v>426</v>
      </c>
      <c r="E88" s="25">
        <v>324</v>
      </c>
      <c r="F88" s="25">
        <v>204</v>
      </c>
      <c r="G88" s="25">
        <v>153</v>
      </c>
      <c r="H88" s="25">
        <v>126</v>
      </c>
      <c r="I88" s="26">
        <v>129</v>
      </c>
      <c r="J88" s="27">
        <v>129</v>
      </c>
      <c r="R88" s="9"/>
    </row>
    <row r="89" spans="1:18" x14ac:dyDescent="0.25">
      <c r="A89"/>
      <c r="B89"/>
      <c r="C89"/>
      <c r="D89"/>
      <c r="E89"/>
      <c r="F89"/>
      <c r="G89"/>
      <c r="R89" s="9"/>
    </row>
    <row r="90" spans="1:18" x14ac:dyDescent="0.25">
      <c r="A90"/>
      <c r="B90"/>
      <c r="C90"/>
      <c r="D90"/>
      <c r="E90"/>
      <c r="F90"/>
      <c r="G90"/>
      <c r="R90" s="9"/>
    </row>
    <row r="91" spans="1:18" x14ac:dyDescent="0.25">
      <c r="A91"/>
      <c r="B91"/>
      <c r="C91"/>
      <c r="D91"/>
      <c r="E91"/>
      <c r="F91"/>
      <c r="G91"/>
      <c r="R91" s="9"/>
    </row>
    <row r="92" spans="1:18" x14ac:dyDescent="0.25">
      <c r="A92"/>
      <c r="B92"/>
      <c r="C92"/>
      <c r="D92"/>
      <c r="E92"/>
      <c r="F92"/>
      <c r="G92"/>
      <c r="J92" s="10"/>
      <c r="K92" s="9"/>
      <c r="L92" s="9"/>
      <c r="M92" s="9"/>
      <c r="N92" s="9"/>
      <c r="O92" s="9"/>
      <c r="P92" s="9"/>
      <c r="Q92" s="9"/>
      <c r="R92" s="9"/>
    </row>
    <row r="93" spans="1:18" x14ac:dyDescent="0.25">
      <c r="A93"/>
      <c r="B93"/>
      <c r="C93"/>
      <c r="D93"/>
      <c r="E93"/>
      <c r="F93"/>
      <c r="G93"/>
      <c r="J93" s="10"/>
      <c r="K93" s="9"/>
      <c r="L93" s="9"/>
      <c r="M93" s="9"/>
      <c r="N93" s="9"/>
      <c r="O93" s="9"/>
      <c r="P93" s="9"/>
      <c r="Q93" s="9"/>
      <c r="R93" s="9"/>
    </row>
    <row r="94" spans="1:18" x14ac:dyDescent="0.25">
      <c r="A94"/>
      <c r="B94"/>
      <c r="C94"/>
      <c r="D94"/>
      <c r="E94"/>
      <c r="F94"/>
      <c r="G94"/>
      <c r="J94" s="10"/>
      <c r="K94" s="9"/>
      <c r="L94" s="9"/>
      <c r="M94" s="9"/>
      <c r="N94" s="9"/>
      <c r="O94" s="9"/>
      <c r="P94" s="9"/>
      <c r="Q94" s="9"/>
      <c r="R94" s="9"/>
    </row>
    <row r="95" spans="1:18" x14ac:dyDescent="0.25">
      <c r="A95"/>
      <c r="B95"/>
      <c r="C95"/>
      <c r="D95"/>
      <c r="E95"/>
      <c r="F95"/>
      <c r="G95"/>
      <c r="J95" s="10"/>
      <c r="K95" s="9"/>
      <c r="L95" s="9"/>
      <c r="M95" s="9"/>
      <c r="N95" s="9"/>
      <c r="O95" s="9"/>
      <c r="P95" s="9"/>
      <c r="Q95" s="9"/>
      <c r="R95" s="9"/>
    </row>
    <row r="96" spans="1:18" x14ac:dyDescent="0.25">
      <c r="A96"/>
      <c r="B96"/>
      <c r="C96"/>
      <c r="D96"/>
      <c r="E96"/>
      <c r="F96"/>
      <c r="G96"/>
    </row>
  </sheetData>
  <sheetProtection sheet="1" objects="1" scenarios="1"/>
  <mergeCells count="27">
    <mergeCell ref="B3:B4"/>
    <mergeCell ref="D3:E3"/>
    <mergeCell ref="D4:E4"/>
    <mergeCell ref="D5:E5"/>
    <mergeCell ref="G2:M2"/>
    <mergeCell ref="D6:E6"/>
    <mergeCell ref="B19:B28"/>
    <mergeCell ref="B29:B38"/>
    <mergeCell ref="B39:B48"/>
    <mergeCell ref="B49:B58"/>
    <mergeCell ref="D17:I17"/>
    <mergeCell ref="B7:B8"/>
    <mergeCell ref="D7:E7"/>
    <mergeCell ref="D8:E8"/>
    <mergeCell ref="D9:E9"/>
    <mergeCell ref="D10:E10"/>
    <mergeCell ref="L12:N13"/>
    <mergeCell ref="B59:B68"/>
    <mergeCell ref="B69:B78"/>
    <mergeCell ref="B79:B88"/>
    <mergeCell ref="C17:C18"/>
    <mergeCell ref="B17:B18"/>
    <mergeCell ref="C12:C13"/>
    <mergeCell ref="D12:D13"/>
    <mergeCell ref="G12:I13"/>
    <mergeCell ref="K12:K13"/>
    <mergeCell ref="F12:F13"/>
  </mergeCells>
  <conditionalFormatting sqref="G4:M9">
    <cfRule type="containsText" dxfId="34" priority="2" operator="containsText" text="Not Available">
      <formula>NOT(ISERROR(SEARCH("Not Available",G4)))</formula>
    </cfRule>
    <cfRule type="containsText" dxfId="33" priority="3" operator="containsText" text="Invalid">
      <formula>NOT(ISERROR(SEARCH("Invalid",G4)))</formula>
    </cfRule>
    <cfRule type="containsText" dxfId="32" priority="4" operator="containsText" text="Load Error">
      <formula>NOT(ISERROR(SEARCH("Load Error",G4)))</formula>
    </cfRule>
    <cfRule type="containsText" dxfId="31" priority="5" operator="containsText" text="No Load">
      <formula>NOT(ISERROR(SEARCH("No Load",G4)))</formula>
    </cfRule>
    <cfRule type="containsText" dxfId="30" priority="6" operator="containsText" text="Overload">
      <formula>NOT(ISERROR(SEARCH("Overload",G4)))</formula>
    </cfRule>
    <cfRule type="cellIs" dxfId="29" priority="7" operator="equal">
      <formula>$B$7</formula>
    </cfRule>
    <cfRule type="cellIs" dxfId="28" priority="8" operator="greaterThan">
      <formula>$B$7</formula>
    </cfRule>
  </conditionalFormatting>
  <conditionalFormatting sqref="B9 G4:M10">
    <cfRule type="cellIs" dxfId="27" priority="17" operator="greaterThan">
      <formula>$B$7</formula>
    </cfRule>
  </conditionalFormatting>
  <conditionalFormatting sqref="G4:M10">
    <cfRule type="cellIs" dxfId="26" priority="1" operator="lessThan">
      <formula>$B$7</formula>
    </cfRule>
    <cfRule type="containsText" dxfId="25" priority="10" operator="containsText" text="No Load">
      <formula>NOT(ISERROR(SEARCH("No Load",G4)))</formula>
    </cfRule>
    <cfRule type="containsText" dxfId="24" priority="11" operator="containsText" text="Overload">
      <formula>NOT(ISERROR(SEARCH("Overload",G4)))</formula>
    </cfRule>
    <cfRule type="containsText" dxfId="23" priority="12" operator="containsText" text="Invalid">
      <formula>NOT(ISERROR(SEARCH("Invalid",G4)))</formula>
    </cfRule>
    <cfRule type="containsText" dxfId="22" priority="13" operator="containsText" text="Load Error">
      <formula>NOT(ISERROR(SEARCH("Load Error",G4)))</formula>
    </cfRule>
    <cfRule type="containsText" dxfId="21" priority="14" operator="containsText" text="No Load">
      <formula>NOT(ISERROR(SEARCH("No Load",G4)))</formula>
    </cfRule>
    <cfRule type="cellIs" dxfId="20" priority="15" operator="equal">
      <formula>$B$7</formula>
    </cfRule>
    <cfRule type="containsText" dxfId="19" priority="16" operator="containsText" text="Overload">
      <formula>NOT(ISERROR(SEARCH("Overload",G4)))</formula>
    </cfRule>
  </conditionalFormatting>
  <conditionalFormatting sqref="B9:B10">
    <cfRule type="cellIs" dxfId="18" priority="9" operator="greaterThan">
      <formula>#REF!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>
      <pane ySplit="13" topLeftCell="A14" activePane="bottomLeft" state="frozen"/>
      <selection pane="bottomLeft" activeCell="B3" sqref="B3:B4"/>
    </sheetView>
  </sheetViews>
  <sheetFormatPr defaultRowHeight="15" x14ac:dyDescent="0.25"/>
  <cols>
    <col min="1" max="1" width="4.28515625" style="1" customWidth="1"/>
    <col min="2" max="2" width="18.140625" style="1" customWidth="1"/>
    <col min="3" max="3" width="13.140625" style="1" customWidth="1"/>
    <col min="4" max="4" width="13.28515625" style="1" bestFit="1" customWidth="1"/>
    <col min="5" max="5" width="12.7109375" style="1" bestFit="1" customWidth="1"/>
    <col min="6" max="6" width="13.28515625" style="1" bestFit="1" customWidth="1"/>
    <col min="7" max="7" width="12.7109375" style="1" bestFit="1" customWidth="1"/>
    <col min="8" max="8" width="13.28515625" style="1" bestFit="1" customWidth="1"/>
    <col min="9" max="9" width="16.140625" style="1" customWidth="1"/>
    <col min="10" max="10" width="13.28515625" style="1" bestFit="1" customWidth="1"/>
    <col min="11" max="11" width="12.7109375" style="1" bestFit="1" customWidth="1"/>
    <col min="12" max="13" width="12.7109375" style="1" customWidth="1"/>
    <col min="14" max="14" width="9.7109375" style="1" bestFit="1" customWidth="1"/>
    <col min="15" max="15" width="13.28515625" style="1" bestFit="1" customWidth="1"/>
    <col min="16" max="19" width="12.7109375" style="1" bestFit="1" customWidth="1"/>
    <col min="20" max="16384" width="9.140625" style="1"/>
  </cols>
  <sheetData>
    <row r="1" spans="1:22" ht="15.75" thickBot="1" x14ac:dyDescent="0.3"/>
    <row r="2" spans="1:22" ht="15.75" thickBot="1" x14ac:dyDescent="0.3">
      <c r="B2" s="2" t="s">
        <v>0</v>
      </c>
      <c r="G2" s="73" t="s">
        <v>36</v>
      </c>
      <c r="H2" s="74"/>
      <c r="I2" s="74"/>
      <c r="J2" s="74"/>
      <c r="K2" s="74"/>
      <c r="L2" s="74"/>
      <c r="M2" s="75"/>
    </row>
    <row r="3" spans="1:22" ht="15.75" customHeight="1" thickBot="1" x14ac:dyDescent="0.3">
      <c r="B3" s="65">
        <v>0</v>
      </c>
      <c r="D3" s="69" t="s">
        <v>1</v>
      </c>
      <c r="E3" s="70"/>
      <c r="F3" s="3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34</v>
      </c>
      <c r="M3" s="40" t="s">
        <v>35</v>
      </c>
    </row>
    <row r="4" spans="1:22" ht="15.75" customHeight="1" thickBot="1" x14ac:dyDescent="0.3">
      <c r="B4" s="66"/>
      <c r="D4" s="71" t="s">
        <v>43</v>
      </c>
      <c r="E4" s="72"/>
      <c r="F4" s="37">
        <f>IFERROR(ROUND($B$3/4000,2),"Invalid")</f>
        <v>0</v>
      </c>
      <c r="G4" s="3" t="str">
        <f>IFERROR(IF($F4="Invalid","Invalid",IF($F4&gt;1,"Overload",IF($F4&gt;0.9,D26,IF($F4&gt;0.8,D25,IF($F4&gt;0.7,D24,IF($F4&gt;0.6,D23,IF($F4&gt;0.5,D22,IF($F4&gt;0.4,D21,IF($F4&gt;0.3,D20,IF($F4&gt;0.2,D19,IF($F4&gt;0.1,D18,IF($F4&gt;0,D17,IF($F4=0,"No Load",IF($F4="Invalid","Invalid","Load Error")))))))))))))),"Invalid")</f>
        <v>No Load</v>
      </c>
      <c r="H4" s="3" t="str">
        <f>IFERROR(IF($F4="Invalid","Invalid",IF($F4&gt;1,"Overload",IF($F4&gt;0.9,D36,IF($F4&gt;0.8,D35,IF($F4&gt;0.7,D34,IF($F4&gt;0.6,D33,IF($F4&gt;0.5,D32,IF($F4&gt;0.4,D31,IF($F4&gt;0.3,D30,IF($F4&gt;0.2,D29,IF($F4&gt;0.1,D28,IF($F4&gt;0,D27,IF($F4=0,"No Load",IF($F4="Invalid","Invalid","Load Error")))))))))))))),"Invalid")</f>
        <v>No Load</v>
      </c>
      <c r="I4" s="3" t="str">
        <f>IFERROR(IF($F4="Invalid","Invalid",IF($F4&gt;1,"Overload",IF($F4&gt;0.9,D46,IF($F4&gt;0.8,D45,IF($F4&gt;0.7,D44,IF($F4&gt;0.6,D43,IF($F4&gt;0.5,D42,IF($F4&gt;0.4,D41,IF($F4&gt;0.3,D40,IF($F4&gt;0.2,D39,IF($F4&gt;0.1,D38,IF($F4&gt;0,D37,IF($F4=0,"No Load",IF($F4="Invalid","Invalid","Load Error")))))))))))))),"Invalid")</f>
        <v>No Load</v>
      </c>
      <c r="J4" s="3" t="str">
        <f>IFERROR(IF($F4="Invalid","Invalid",IF($F4&gt;1,"Overload",IF($F4&gt;0.9,D56,IF($F4&gt;0.8,D55,IF($F4&gt;0.7,D54,IF($F4&gt;0.6,D53,IF($F4&gt;0.5,D52,IF($F4&gt;0.4,D51,IF($F4&gt;0.3,D50,IF($F4&gt;0.2,D49,IF($F4&gt;0.1,D48,IF($F4&gt;0,D47,IF($F4=0,"No Load",IF($F4="Invalid","Invalid","Load Error")))))))))))))),"Invalid")</f>
        <v>No Load</v>
      </c>
      <c r="K4" s="3" t="str">
        <f>IFERROR(IF($F4="Invalid","Invalid",IF($F4&gt;1,"Overload",IF($F4&gt;0.9,D66,IF($F4&gt;0.8,D65,IF($F4&gt;0.7,D64,IF($F4&gt;0.6,D63,IF($F4&gt;0.5,D62,IF($F4&gt;0.4,D61,IF($F4&gt;0.3,D60,IF($F4&gt;0.2,D59,IF($F4&gt;0.1,D58,IF($F4&gt;0,D57,IF($F4=0,"No Load",IF($F4="Invalid","Invalid","Load Error")))))))))))))),"Invalid")</f>
        <v>No Load</v>
      </c>
      <c r="L4" s="3" t="str">
        <f>IFERROR(IF($F4="Invalid","Invalid",IF($F4&gt;1,"Overload",IF($F4&gt;0.9,D76,IF($F4&gt;0.8,D75,IF($F4&gt;0.7,D74,IF($F4&gt;0.6,D73,IF($F4&gt;0.5,D72,IF($F4&gt;0.4,D71,IF($F4&gt;0.3,D70,IF($F4&gt;0.2,D69,IF($F4&gt;0.1,D68,IF($F4&gt;0,D67,IF($F4=0,"No Load",IF($F4="Invalid","Invalid","Load Error")))))))))))))),"Invalid")</f>
        <v>No Load</v>
      </c>
      <c r="M4" s="8" t="str">
        <f>IFERROR(IF($F4="Invalid","Invalid",IF($F4&gt;1,"Overload",IF($F4&gt;0.9,D86,IF($F4&gt;0.8,D85,IF($F4&gt;0.7,D84,IF($F4&gt;0.6,D83,IF($F4&gt;0.5,D82,IF($F4&gt;0.4,D81,IF($F4&gt;0.3,D80,IF($F4&gt;0.2,D79,IF($F4&gt;0.1,D78,IF($F4&gt;0,D77,IF($F4=0,"No Load",IF($F4="Invalid","Invalid","Load Error")))))))))))))),"Invalid")</f>
        <v>No Load</v>
      </c>
    </row>
    <row r="5" spans="1:22" ht="15.75" customHeight="1" x14ac:dyDescent="0.25">
      <c r="D5" s="59" t="s">
        <v>44</v>
      </c>
      <c r="E5" s="60"/>
      <c r="F5" s="38">
        <f>IFERROR(ROUND($B$3/4800,2),"Invalid")</f>
        <v>0</v>
      </c>
      <c r="G5" s="4" t="str">
        <f>IFERROR(IF($F5="Invalid","Invalid",IF($F5&gt;1,"Overload",IF($F5&gt;0.9,E26,IF($F5&gt;0.8,E25,IF($F5&gt;0.7,E24,IF($F5&gt;0.6,E23,IF($F5&gt;0.5,E22,IF($F5&gt;0.4,E21,IF($F5&gt;0.3,E20,IF($F5&gt;0.2,E19,IF($F5&gt;0.1,E18,IF($F5&gt;0,E17,IF($F5=0,"No Load",IF($F5="Invalid","Invalid","Load Error")))))))))))))),"Invalid")</f>
        <v>No Load</v>
      </c>
      <c r="H5" s="4" t="str">
        <f>IFERROR(IF($F5="Invalid","Invalid",IF($F5&gt;1,"Overload",IF($F5&gt;0.9,E36,IF($F5&gt;0.8,E35,IF($F5&gt;0.7,E34,IF($F5&gt;0.6,E33,IF($F5&gt;0.5,E32,IF($F5&gt;0.4,E31,IF($F5&gt;0.3,E30,IF($F5&gt;0.2,E29,IF($F5&gt;0.1,E28,IF($F5&gt;0,E27,IF($F5=0,"No Load",IF($F5="Invalid","Invalid","Load Error")))))))))))))),"Invalid")</f>
        <v>No Load</v>
      </c>
      <c r="I5" s="4" t="str">
        <f>IFERROR(IF($F5="Invalid","Invalid",IF($F5&gt;1,"Overload",IF($F5&gt;0.9,E46,IF($F5&gt;0.8,E45,IF($F5&gt;0.7,E44,IF($F5&gt;0.6,E43,IF($F5&gt;0.5,E42,IF($F5&gt;0.4,E41,IF($F5&gt;0.3,E40,IF($F5&gt;0.2,E39,IF($F5&gt;0.1,E38,IF($F5&gt;0,E37,IF($F5=0,"No Load",IF($F5="Invalid","Invalid","Load Error")))))))))))))),"Invalid")</f>
        <v>No Load</v>
      </c>
      <c r="J5" s="4" t="str">
        <f>IFERROR(IF($F5="Invalid","Invalid",IF($F5&gt;1,"Overload",IF($F5&gt;0.9,E56,IF($F5&gt;0.8,E55,IF($F5&gt;0.7,E54,IF($F5&gt;0.6,E53,IF($F5&gt;0.5,E52,IF($F5&gt;0.4,E51,IF($F5&gt;0.3,E50,IF($F5&gt;0.2,E49,IF($F5&gt;0.1,E48,IF($F5&gt;0,E47,IF($F5=0,"No Load",IF($F5="Invalid","Invalid","Load Error")))))))))))))),"Invalid")</f>
        <v>No Load</v>
      </c>
      <c r="K5" s="4" t="str">
        <f>IFERROR(IF($F5="Invalid","Invalid",IF($F5&gt;1,"Overload",IF($F5&gt;0.9,E66,IF($F5&gt;0.8,E65,IF($F5&gt;0.7,E64,IF($F5&gt;0.6,E63,IF($F5&gt;0.5,E62,IF($F5&gt;0.4,E61,IF($F5&gt;0.3,E60,IF($F5&gt;0.2,E59,IF($F5&gt;0.1,E58,IF($F5&gt;0,E57,IF($F5=0,"No Load",IF($F5="Invalid","Invalid","Load Error")))))))))))))),"Invalid")</f>
        <v>No Load</v>
      </c>
      <c r="L5" s="4" t="str">
        <f>IFERROR(IF($F5="Invalid","Invalid",IF($F5&gt;1,"Overload",IF($F5&gt;0.9,E76,IF($F5&gt;0.8,E75,IF($F5&gt;0.7,E74,IF($F5&gt;0.6,E73,IF($F5&gt;0.5,E72,IF($F5&gt;0.4,E71,IF($F5&gt;0.3,E70,IF($F5&gt;0.2,E69,IF($F5&gt;0.1,E68,IF($F5&gt;0,E67,IF($F5=0,"No Load",IF($F5="Invalid","Invalid","Load Error")))))))))))))),"Invalid")</f>
        <v>No Load</v>
      </c>
      <c r="M5" s="28" t="str">
        <f>IFERROR(IF($F5="Invalid","Invalid",IF($F5&gt;1,"Overload",IF($F5&gt;0.9,E86,IF($F5&gt;0.8,E85,IF($F5&gt;0.7,E84,IF($F5&gt;0.6,E83,IF($F5&gt;0.5,E82,IF($F5&gt;0.4,E81,IF($F5&gt;0.3,E80,IF($F5&gt;0.2,E79,IF($F5&gt;0.1,E78,IF($F5&gt;0,E77,IF($F5=0,"No Load",IF($F5="Invalid","Invalid","Load Error")))))))))))))),"Invalid")</f>
        <v>No Load</v>
      </c>
    </row>
    <row r="6" spans="1:22" ht="16.5" customHeight="1" thickBot="1" x14ac:dyDescent="0.3">
      <c r="B6" s="5" t="s">
        <v>10</v>
      </c>
      <c r="D6" s="59" t="s">
        <v>45</v>
      </c>
      <c r="E6" s="60"/>
      <c r="F6" s="39">
        <f>IFERROR(ROUND($B$3/7200,2),"Invalid")</f>
        <v>0</v>
      </c>
      <c r="G6" s="4" t="str">
        <f>IFERROR(IF($F6="Invalid","Invalid",IF($F6&gt;1,"Overload",IF($F6&gt;0.9,F26,IF($F6&gt;0.8,F25,IF($F6&gt;0.7,F24,IF($F6&gt;0.6,F23,IF($F6&gt;0.5,F22,IF($F6&gt;0.4,F21,IF($F6&gt;0.3,F20,IF($F6&gt;0.2,F19,IF($F6&gt;0.1,F18,IF($F6&gt;0,F17,IF($F6=0,"No Load",IF($F6="Invalid","Invalid","Load Error")))))))))))))),"Invalid")</f>
        <v>No Load</v>
      </c>
      <c r="H6" s="4" t="str">
        <f>IFERROR(IF($F6="Invalid","Invalid",IF($F6&gt;1,"Overload",IF($F6&gt;0.9,F36,IF($F6&gt;0.8,F35,IF($F6&gt;0.7,F34,IF($F6&gt;0.6,F33,IF($F6&gt;0.5,F32,IF($F6&gt;0.4,F31,IF($F6&gt;0.3,F30,IF($F6&gt;0.2,F29,IF($F6&gt;0.1,F28,IF($F6&gt;0,F27,IF($F6=0,"No Load",IF($F6="Invalid","Invalid","Load Error")))))))))))))),"Invalid")</f>
        <v>No Load</v>
      </c>
      <c r="I6" s="4" t="str">
        <f>IFERROR(IF($F6="Invalid","Invalid",IF($F6&gt;1,"Overload",IF($F6&gt;0.9,F46,IF($F6&gt;0.8,F45,IF($F6&gt;0.7,F44,IF($F6&gt;0.6,F43,IF($F6&gt;0.5,F42,IF($F6&gt;0.4,F41,IF($F6&gt;0.3,F40,IF($F6&gt;0.2,F39,IF($F6&gt;0.1,F38,IF($F6&gt;0,F37,IF($F6=0,"No Load",IF($F6="Invalid","Invalid","Load Error")))))))))))))),"Invalid")</f>
        <v>No Load</v>
      </c>
      <c r="J6" s="4" t="str">
        <f>IFERROR(IF($F6="Invalid","Invalid",IF($F6&gt;1,"Overload",IF($F6&gt;0.9,F56,IF($F6&gt;0.8,F55,IF($F6&gt;0.7,F54,IF($F6&gt;0.6,F53,IF($F6&gt;0.5,F52,IF($F6&gt;0.4,F51,IF($F6&gt;0.3,F50,IF($F6&gt;0.2,F49,IF($F6&gt;0.1,F48,IF($F6&gt;0,F47,IF($F6=0,"No Load",IF($F6="Invalid","Invalid","Load Error")))))))))))))),"Invalid")</f>
        <v>No Load</v>
      </c>
      <c r="K6" s="4" t="str">
        <f>IFERROR(IF($F6="Invalid","Invalid",IF($F6&gt;1,"Overload",IF($F6&gt;0.9,F66,IF($F6&gt;0.8,F65,IF($F6&gt;0.7,F64,IF($F6&gt;0.6,F63,IF($F6&gt;0.5,F62,IF($F6&gt;0.4,F61,IF($F6&gt;0.3,F60,IF($F6&gt;0.2,F59,IF($F6&gt;0.1,F58,IF($F6&gt;0,F57,IF($F6=0,"No Load",IF($F6="Invalid","Invalid","Load Error")))))))))))))),"Invalid")</f>
        <v>No Load</v>
      </c>
      <c r="L6" s="4" t="str">
        <f>IFERROR(IF($F6="Invalid","Invalid",IF($F6&gt;1,"Overload",IF($F6&gt;0.9,F76,IF($F6&gt;0.8,F75,IF($F6&gt;0.7,F74,IF($F6&gt;0.6,F73,IF($F6&gt;0.5,F72,IF($F6&gt;0.4,F71,IF($F6&gt;0.3,F70,IF($F6&gt;0.2,F69,IF($F6&gt;0.1,F68,IF($F6&gt;0,F67,IF($F6=0,"No Load",IF($F6="Invalid","Invalid","Load Error")))))))))))))),"Invalid")</f>
        <v>No Load</v>
      </c>
      <c r="M6" s="28" t="str">
        <f>IFERROR(IF($F6="Invalid","Invalid",IF($F6&gt;1,"Overload",IF($F6&gt;0.9,F86,IF($F6&gt;0.8,F85,IF($F6&gt;0.7,F84,IF($F6&gt;0.6,F83,IF($F6&gt;0.5,F82,IF($F6&gt;0.4,F81,IF($F6&gt;0.3,F80,IF($F6&gt;0.2,F79,IF($F6&gt;0.1,F78,IF($F6&gt;0,F77,IF($F6=0,"No Load",IF($F6="Invalid","Invalid","Load Error")))))))))))))),"Invalid")</f>
        <v>No Load</v>
      </c>
    </row>
    <row r="7" spans="1:22" ht="15.75" customHeight="1" x14ac:dyDescent="0.25">
      <c r="B7" s="65">
        <v>0</v>
      </c>
      <c r="D7" s="59" t="s">
        <v>46</v>
      </c>
      <c r="E7" s="60"/>
      <c r="F7" s="38">
        <f>IFERROR(ROUND($B$3/9000,2),"Invalid")</f>
        <v>0</v>
      </c>
      <c r="G7" s="4" t="str">
        <f>IFERROR(IF($F7="Invalid","Invalid",IF($F7&gt;1,"Overload",IF($F7&gt;0.9,G26,IF($F7&gt;0.8,G25,IF($F7&gt;0.7,G24,IF($F7&gt;0.6,G23,IF($F7&gt;0.5,G22,IF($F7&gt;0.4,G21,IF($F7&gt;0.3,G20,IF($F7&gt;0.2,G19,IF($F7&gt;0.1,G18,IF($F7&gt;0,G17,IF($F7=0,"No Load",IF($F7="Invalid","Invalid","Load Error")))))))))))))),"Invalid")</f>
        <v>No Load</v>
      </c>
      <c r="H7" s="4" t="str">
        <f>IFERROR(IF($F7="Invalid","Invalid",IF($F7&gt;1,"Overload",IF($F7&gt;0.9,G36,IF($F7&gt;0.8,G35,IF($F7&gt;0.7,G34,IF($F7&gt;0.6,G33,IF($F7&gt;0.5,G32,IF($F7&gt;0.4,G31,IF($F7&gt;0.3,G30,IF($F7&gt;0.2,G29,IF($F7&gt;0.1,G28,IF($F7&gt;0,G27,IF($F7=0,"No Load",IF($F7="Invalid","Invalid","Load Error")))))))))))))),"Invalid")</f>
        <v>No Load</v>
      </c>
      <c r="I7" s="4" t="str">
        <f>IFERROR(IF($F7="Invalid","Invalid",IF($F7&gt;1,"Overload",IF($F7&gt;0.9,G46,IF($F7&gt;0.8,G45,IF($F7&gt;0.7,G44,IF($F7&gt;0.6,G43,IF($F7&gt;0.5,G42,IF($F7&gt;0.4,G41,IF($F7&gt;0.3,G40,IF($F7&gt;0.2,G39,IF($F7&gt;0.1,G38,IF($F7&gt;0,G37,IF($F7=0,"No Load",IF($F7="Invalid","Invalid","Load Error")))))))))))))),"Invalid")</f>
        <v>No Load</v>
      </c>
      <c r="J7" s="4" t="str">
        <f>IFERROR(IF($F7="Invalid","Invalid",IF($F7&gt;1,"Overload",IF($F7&gt;0.9,G56,IF($F7&gt;0.8,G55,IF($F7&gt;0.7,G54,IF($F7&gt;0.6,G53,IF($F7&gt;0.5,G52,IF($F7&gt;0.4,G51,IF($F7&gt;0.3,G50,IF($F7&gt;0.2,G49,IF($F7&gt;0.1,G48,IF($F7&gt;0,G47,IF($F7=0,"No Load",IF($F7="Invalid","Invalid","Load Error")))))))))))))),"Invalid")</f>
        <v>No Load</v>
      </c>
      <c r="K7" s="4" t="str">
        <f>IFERROR(IF($F7="Invalid","Invalid",IF($F7&gt;1,"Overload",IF($F7&gt;0.9,G66,IF($F7&gt;0.8,G65,IF($F7&gt;0.7,G64,IF($F7&gt;0.6,G63,IF($F7&gt;0.5,G62,IF($F7&gt;0.4,G61,IF($F7&gt;0.3,G60,IF($F7&gt;0.2,G59,IF($F7&gt;0.1,G58,IF($F7&gt;0,G57,IF($F7=0,"No Load",IF($F7="Invalid","Invalid","Load Error")))))))))))))),"Invalid")</f>
        <v>No Load</v>
      </c>
      <c r="L7" s="4" t="str">
        <f>IFERROR(IF($F7="Invalid","Invalid",IF($F7&gt;1,"Overload",IF($F7&gt;0.9,G76,IF($F7&gt;0.8,G75,IF($F7&gt;0.7,G74,IF($F7&gt;0.6,G73,IF($F7&gt;0.5,G72,IF($F7&gt;0.4,G71,IF($F7&gt;0.3,G70,IF($F7&gt;0.2,G69,IF($F7&gt;0.1,G68,IF($F7&gt;0,G67,IF($F7=0,"No Load",IF($F7="Invalid","Invalid","Load Error")))))))))))))),"Invalid")</f>
        <v>No Load</v>
      </c>
      <c r="M7" s="28" t="str">
        <f>IFERROR(IF($F7="Invalid","Invalid",IF($F7&gt;1,"Overload",IF($F7&gt;0.9,G86,IF($F7&gt;0.8,G85,IF($F7&gt;0.7,G84,IF($F7&gt;0.6,G83,IF($F7&gt;0.5,G82,IF($F7&gt;0.4,G81,IF($F7&gt;0.3,G80,IF($F7&gt;0.2,G79,IF($F7&gt;0.1,G78,IF($F7&gt;0,G77,IF($F7=0,"No Load",IF($F7="Invalid","Invalid","Load Error")))))))))))))),"Invalid")</f>
        <v>No Load</v>
      </c>
    </row>
    <row r="8" spans="1:22" ht="15.75" customHeight="1" thickBot="1" x14ac:dyDescent="0.3">
      <c r="B8" s="66"/>
      <c r="C8" s="6" t="s">
        <v>13</v>
      </c>
      <c r="D8" s="59" t="s">
        <v>47</v>
      </c>
      <c r="E8" s="60"/>
      <c r="F8" s="39">
        <f>IFERROR(ROUND($B$3/4200,2),"Invalid")</f>
        <v>0</v>
      </c>
      <c r="G8" s="4" t="str">
        <f>IFERROR(IF($F8="Invalid","Invalid",IF($F8&gt;1,"Overload",IF($F8&gt;0.9,H26,IF($F8&gt;0.8,H25,IF($F8&gt;0.7,H24,IF($F8&gt;0.6,H23,IF($F8&gt;0.5,H22,IF($F8&gt;0.4,H21,IF($F8&gt;0.3,H20,IF($F8&gt;0.2,H19,IF($F8&gt;0.1,H18,IF($F8&gt;0,H17,IF($F8=0,"No Load",IF($F8="Invalid","Invalid","Load Error")))))))))))))),"Invalid")</f>
        <v>No Load</v>
      </c>
      <c r="H8" s="4" t="str">
        <f>IFERROR(IF($F8="Invalid","Invalid",IF($F8&gt;1,"Overload",IF($F8&gt;0.9,H36,IF($F8&gt;0.8,H35,IF($F8&gt;0.7,H34,IF($F8&gt;0.6,H33,IF($F8&gt;0.5,H32,IF($F8&gt;0.4,H31,IF($F8&gt;0.3,H30,IF($F8&gt;0.2,H29,IF($F8&gt;0.1,H28,IF($F8&gt;0,H27,IF($F8=0,"No Load",IF($F8="Invalid","Invalid","Load Error")))))))))))))),"Invalid")</f>
        <v>No Load</v>
      </c>
      <c r="I8" s="4" t="str">
        <f>IFERROR(IF($F8="Invalid","Invalid",IF($F8&gt;1,"Overload",IF($F8&gt;0.9,H46,IF($F8&gt;0.8,H45,IF($F8&gt;0.7,H44,IF($F8&gt;0.6,H43,IF($F8&gt;0.5,H42,IF($F8&gt;0.4,H41,IF($F8&gt;0.3,H40,IF($F8&gt;0.2,H39,IF($F8&gt;0.1,H38,IF($F8&gt;0,H37,IF($F8=0,"No Load",IF($F8="Invalid","Invalid","Load Error")))))))))))))),"Invalid")</f>
        <v>No Load</v>
      </c>
      <c r="J8" s="4" t="str">
        <f>IFERROR(IF($F8="Invalid","Invalid",IF($F8&gt;1,"Overload",IF($F8&gt;0.9,H56,IF($F8&gt;0.8,H55,IF($F8&gt;0.7,H54,IF($F8&gt;0.6,H53,IF($F8&gt;0.5,H52,IF($F8&gt;0.4,H51,IF($F8&gt;0.3,H50,IF($F8&gt;0.2,H49,IF($F8&gt;0.1,H48,IF($F8&gt;0,H47,IF($F8=0,"No Load",IF($F8="Invalid","Invalid","Load Error")))))))))))))),"Invalid")</f>
        <v>No Load</v>
      </c>
      <c r="K8" s="4" t="str">
        <f>IFERROR(IF($F8="Invalid","Invalid",IF($F8&gt;1,"Overload",IF($F8&gt;0.9,H66,IF($F8&gt;0.8,H65,IF($F8&gt;0.7,H64,IF($F8&gt;0.6,H63,IF($F8&gt;0.5,H62,IF($F8&gt;0.4,H61,IF($F8&gt;0.3,H60,IF($F8&gt;0.2,H59,IF($F8&gt;0.1,H58,IF($F8&gt;0,H57,IF($F8=0,"No Load",IF($F8="Invalid","Invalid","Load Error")))))))))))))),"Invalid")</f>
        <v>No Load</v>
      </c>
      <c r="L8" s="4" t="str">
        <f>IFERROR(IF($F8="Invalid","Invalid",IF($F8&gt;1,"Overload",IF($F8&gt;0.9,H76,IF($F8&gt;0.8,H75,IF($F8&gt;0.7,H74,IF($F8&gt;0.6,H73,IF($F8&gt;0.5,H72,IF($F8&gt;0.4,H71,IF($F8&gt;0.3,H70,IF($F8&gt;0.2,H69,IF($F8&gt;0.1,H68,IF($F8&gt;0,H67,IF($F8=0,"No Load",IF($F8="Invalid","Invalid","Load Error")))))))))))))),"Invalid")</f>
        <v>No Load</v>
      </c>
      <c r="M8" s="28" t="str">
        <f>IFERROR(IF($F8="Invalid","Invalid",IF($F8&gt;1,"Overload",IF($F8&gt;0.9,H86,IF($F8&gt;0.8,H85,IF($F8&gt;0.7,H84,IF($F8&gt;0.6,H83,IF($F8&gt;0.5,H82,IF($F8&gt;0.4,H81,IF($F8&gt;0.3,H80,IF($F8&gt;0.2,H79,IF($F8&gt;0.1,H78,IF($F8&gt;0,H77,IF($F8=0,"No Load",IF($F8="Invalid","Invalid","Load Error")))))))))))))),"Invalid")</f>
        <v>No Load</v>
      </c>
    </row>
    <row r="9" spans="1:22" ht="15.75" customHeight="1" thickBot="1" x14ac:dyDescent="0.3">
      <c r="I9"/>
      <c r="J9"/>
      <c r="K9"/>
      <c r="L9"/>
      <c r="M9"/>
      <c r="N9"/>
    </row>
    <row r="10" spans="1:22" ht="15.75" customHeight="1" x14ac:dyDescent="0.25">
      <c r="C10" s="45"/>
      <c r="D10" s="47" t="s">
        <v>50</v>
      </c>
      <c r="F10" s="50"/>
      <c r="G10" s="47" t="s">
        <v>51</v>
      </c>
      <c r="H10" s="47"/>
      <c r="I10" s="47"/>
      <c r="K10" s="48"/>
      <c r="L10" s="52" t="s">
        <v>52</v>
      </c>
      <c r="M10" s="53"/>
      <c r="N10" s="53"/>
    </row>
    <row r="11" spans="1:22" ht="15.75" thickBot="1" x14ac:dyDescent="0.3">
      <c r="C11" s="46"/>
      <c r="D11" s="47"/>
      <c r="E11"/>
      <c r="F11" s="51"/>
      <c r="G11" s="47"/>
      <c r="H11" s="47"/>
      <c r="I11" s="47"/>
      <c r="J11"/>
      <c r="K11" s="49"/>
      <c r="L11" s="52"/>
      <c r="M11" s="53"/>
      <c r="N11" s="53"/>
    </row>
    <row r="12" spans="1:22" x14ac:dyDescent="0.25">
      <c r="D12" s="36"/>
      <c r="E12"/>
      <c r="F12"/>
      <c r="G12"/>
      <c r="H12"/>
      <c r="I12"/>
      <c r="J12"/>
    </row>
    <row r="13" spans="1:22" ht="15.75" customHeight="1" x14ac:dyDescent="0.25">
      <c r="D13" s="44" t="s">
        <v>48</v>
      </c>
      <c r="E13" s="43" t="s">
        <v>49</v>
      </c>
      <c r="F13"/>
      <c r="G13"/>
      <c r="H13"/>
      <c r="I13"/>
      <c r="J13"/>
      <c r="K13"/>
      <c r="L13"/>
      <c r="M13"/>
      <c r="N13"/>
    </row>
    <row r="14" spans="1:22" ht="15.75" customHeight="1" thickBot="1" x14ac:dyDescent="0.3">
      <c r="D14"/>
      <c r="E14"/>
      <c r="F14"/>
      <c r="G14"/>
      <c r="H14"/>
      <c r="I14"/>
      <c r="J14"/>
      <c r="K14"/>
      <c r="L14"/>
      <c r="M14"/>
      <c r="N14"/>
    </row>
    <row r="15" spans="1:22" ht="24.75" thickBot="1" x14ac:dyDescent="0.3">
      <c r="B15" s="57" t="s">
        <v>32</v>
      </c>
      <c r="C15" s="57" t="s">
        <v>33</v>
      </c>
      <c r="D15" s="62" t="s">
        <v>42</v>
      </c>
      <c r="E15" s="63"/>
      <c r="F15" s="63"/>
      <c r="G15" s="64"/>
      <c r="H15" s="11" t="s">
        <v>19</v>
      </c>
    </row>
    <row r="16" spans="1:22" ht="15.75" thickBot="1" x14ac:dyDescent="0.3">
      <c r="A16"/>
      <c r="B16" s="58"/>
      <c r="C16" s="58"/>
      <c r="D16" s="11" t="s">
        <v>37</v>
      </c>
      <c r="E16" s="11" t="s">
        <v>38</v>
      </c>
      <c r="F16" s="11" t="s">
        <v>39</v>
      </c>
      <c r="G16" s="11" t="s">
        <v>40</v>
      </c>
      <c r="H16" s="11" t="s">
        <v>41</v>
      </c>
      <c r="O16"/>
      <c r="P16"/>
      <c r="Q16"/>
      <c r="R16"/>
      <c r="S16"/>
      <c r="T16"/>
      <c r="U16"/>
      <c r="V16"/>
    </row>
    <row r="17" spans="1:23" ht="15" customHeight="1" x14ac:dyDescent="0.25">
      <c r="A17"/>
      <c r="B17" s="57" t="s">
        <v>18</v>
      </c>
      <c r="C17" s="12">
        <v>0.1</v>
      </c>
      <c r="D17" s="13">
        <v>129</v>
      </c>
      <c r="E17" s="13">
        <v>106</v>
      </c>
      <c r="F17" s="13">
        <v>144</v>
      </c>
      <c r="G17" s="13">
        <v>112</v>
      </c>
      <c r="H17" s="13">
        <v>100</v>
      </c>
      <c r="I17"/>
      <c r="O17"/>
      <c r="P17"/>
      <c r="Q17"/>
      <c r="R17"/>
      <c r="S17"/>
      <c r="T17"/>
      <c r="U17"/>
      <c r="V17"/>
      <c r="W17" s="9"/>
    </row>
    <row r="18" spans="1:23" x14ac:dyDescent="0.25">
      <c r="A18"/>
      <c r="B18" s="61"/>
      <c r="C18" s="16">
        <v>0.2</v>
      </c>
      <c r="D18" s="17">
        <v>52</v>
      </c>
      <c r="E18" s="17">
        <v>46</v>
      </c>
      <c r="F18" s="17">
        <v>69</v>
      </c>
      <c r="G18" s="17">
        <v>48</v>
      </c>
      <c r="H18" s="17">
        <v>50</v>
      </c>
      <c r="I18"/>
      <c r="J18"/>
      <c r="O18"/>
      <c r="P18"/>
      <c r="Q18"/>
      <c r="R18"/>
      <c r="S18"/>
      <c r="T18"/>
      <c r="U18"/>
      <c r="V18"/>
      <c r="W18" s="9"/>
    </row>
    <row r="19" spans="1:23" x14ac:dyDescent="0.25">
      <c r="A19"/>
      <c r="B19" s="61"/>
      <c r="C19" s="20">
        <v>0.3</v>
      </c>
      <c r="D19" s="21">
        <v>36</v>
      </c>
      <c r="E19" s="21">
        <v>27</v>
      </c>
      <c r="F19" s="21">
        <v>43</v>
      </c>
      <c r="G19" s="21">
        <v>30</v>
      </c>
      <c r="H19" s="21">
        <v>38</v>
      </c>
      <c r="I19"/>
      <c r="J19"/>
      <c r="O19"/>
      <c r="P19"/>
      <c r="Q19"/>
      <c r="R19"/>
      <c r="S19"/>
      <c r="T19"/>
      <c r="U19"/>
      <c r="V19"/>
      <c r="W19" s="9"/>
    </row>
    <row r="20" spans="1:23" x14ac:dyDescent="0.25">
      <c r="A20"/>
      <c r="B20" s="61"/>
      <c r="C20" s="16">
        <v>0.4</v>
      </c>
      <c r="D20" s="17">
        <v>25</v>
      </c>
      <c r="E20" s="17">
        <v>19</v>
      </c>
      <c r="F20" s="17">
        <v>28</v>
      </c>
      <c r="G20" s="17">
        <v>21</v>
      </c>
      <c r="H20" s="17">
        <v>26</v>
      </c>
      <c r="I20"/>
      <c r="J20"/>
      <c r="O20"/>
      <c r="P20"/>
      <c r="Q20"/>
      <c r="R20"/>
      <c r="S20"/>
      <c r="T20"/>
      <c r="U20"/>
      <c r="V20"/>
      <c r="W20" s="9"/>
    </row>
    <row r="21" spans="1:23" x14ac:dyDescent="0.25">
      <c r="A21"/>
      <c r="B21" s="61"/>
      <c r="C21" s="20">
        <v>0.5</v>
      </c>
      <c r="D21" s="21">
        <v>18</v>
      </c>
      <c r="E21" s="21">
        <v>14</v>
      </c>
      <c r="F21" s="21">
        <v>22</v>
      </c>
      <c r="G21" s="21">
        <v>16</v>
      </c>
      <c r="H21" s="21">
        <v>19</v>
      </c>
      <c r="I21"/>
      <c r="J21"/>
      <c r="O21"/>
      <c r="P21"/>
      <c r="Q21"/>
      <c r="R21"/>
      <c r="S21"/>
      <c r="T21"/>
      <c r="U21"/>
      <c r="V21"/>
      <c r="W21" s="9"/>
    </row>
    <row r="22" spans="1:23" x14ac:dyDescent="0.25">
      <c r="A22"/>
      <c r="B22" s="61"/>
      <c r="C22" s="16">
        <v>0.6</v>
      </c>
      <c r="D22" s="17">
        <v>14</v>
      </c>
      <c r="E22" s="17">
        <v>11</v>
      </c>
      <c r="F22" s="17">
        <v>18</v>
      </c>
      <c r="G22" s="17">
        <v>12</v>
      </c>
      <c r="H22" s="17">
        <v>15</v>
      </c>
      <c r="I22"/>
      <c r="J22"/>
      <c r="O22"/>
      <c r="P22"/>
      <c r="Q22"/>
      <c r="R22"/>
      <c r="S22"/>
      <c r="T22"/>
      <c r="U22"/>
      <c r="V22"/>
      <c r="W22" s="9"/>
    </row>
    <row r="23" spans="1:23" x14ac:dyDescent="0.25">
      <c r="A23"/>
      <c r="B23" s="61"/>
      <c r="C23" s="20">
        <v>0.7</v>
      </c>
      <c r="D23" s="21">
        <v>11</v>
      </c>
      <c r="E23" s="21">
        <v>9</v>
      </c>
      <c r="F23" s="21">
        <v>14</v>
      </c>
      <c r="G23" s="21">
        <v>10</v>
      </c>
      <c r="H23" s="21">
        <v>12</v>
      </c>
      <c r="I23"/>
      <c r="J23"/>
      <c r="O23"/>
      <c r="P23"/>
      <c r="Q23"/>
      <c r="R23"/>
      <c r="S23"/>
      <c r="T23"/>
      <c r="U23"/>
      <c r="V23"/>
      <c r="W23" s="9"/>
    </row>
    <row r="24" spans="1:23" x14ac:dyDescent="0.25">
      <c r="A24"/>
      <c r="B24" s="61"/>
      <c r="C24" s="16">
        <v>0.8</v>
      </c>
      <c r="D24" s="17">
        <v>9</v>
      </c>
      <c r="E24" s="17">
        <v>7</v>
      </c>
      <c r="F24" s="17">
        <v>11</v>
      </c>
      <c r="G24" s="17">
        <v>8</v>
      </c>
      <c r="H24" s="17">
        <v>10</v>
      </c>
      <c r="I24"/>
      <c r="J24"/>
      <c r="O24"/>
      <c r="P24"/>
      <c r="Q24"/>
      <c r="R24"/>
      <c r="S24"/>
      <c r="T24"/>
      <c r="U24"/>
      <c r="V24"/>
      <c r="W24" s="9"/>
    </row>
    <row r="25" spans="1:23" x14ac:dyDescent="0.25">
      <c r="A25"/>
      <c r="B25" s="61"/>
      <c r="C25" s="20">
        <v>0.9</v>
      </c>
      <c r="D25" s="21">
        <v>8</v>
      </c>
      <c r="E25" s="21">
        <v>5</v>
      </c>
      <c r="F25" s="21">
        <v>10</v>
      </c>
      <c r="G25" s="21">
        <v>6</v>
      </c>
      <c r="H25" s="21">
        <v>9</v>
      </c>
      <c r="I25"/>
      <c r="J25"/>
      <c r="O25"/>
      <c r="P25"/>
      <c r="Q25"/>
      <c r="R25"/>
      <c r="S25"/>
      <c r="T25"/>
      <c r="U25"/>
      <c r="V25"/>
      <c r="W25" s="9"/>
    </row>
    <row r="26" spans="1:23" ht="15.75" thickBot="1" x14ac:dyDescent="0.3">
      <c r="A26"/>
      <c r="B26" s="58"/>
      <c r="C26" s="24">
        <v>1</v>
      </c>
      <c r="D26" s="25">
        <v>6</v>
      </c>
      <c r="E26" s="25">
        <v>5</v>
      </c>
      <c r="F26" s="25">
        <v>8</v>
      </c>
      <c r="G26" s="25">
        <v>5</v>
      </c>
      <c r="H26" s="25">
        <v>8</v>
      </c>
      <c r="I26"/>
      <c r="J26"/>
      <c r="O26"/>
      <c r="P26"/>
      <c r="Q26"/>
      <c r="R26"/>
      <c r="S26"/>
      <c r="T26"/>
      <c r="U26"/>
      <c r="V26"/>
      <c r="W26" s="9"/>
    </row>
    <row r="27" spans="1:23" x14ac:dyDescent="0.25">
      <c r="A27"/>
      <c r="B27" s="54" t="s">
        <v>26</v>
      </c>
      <c r="C27" s="12">
        <v>0.1</v>
      </c>
      <c r="D27" s="13">
        <v>217</v>
      </c>
      <c r="E27" s="13">
        <v>188</v>
      </c>
      <c r="F27" s="13">
        <v>312</v>
      </c>
      <c r="G27" s="13">
        <v>201</v>
      </c>
      <c r="H27" s="13">
        <v>200</v>
      </c>
      <c r="I27"/>
      <c r="J27"/>
      <c r="O27"/>
      <c r="P27"/>
      <c r="Q27"/>
      <c r="R27"/>
      <c r="S27"/>
      <c r="T27"/>
      <c r="U27"/>
      <c r="V27"/>
      <c r="W27" s="9"/>
    </row>
    <row r="28" spans="1:23" x14ac:dyDescent="0.25">
      <c r="A28"/>
      <c r="B28" s="55"/>
      <c r="C28" s="16">
        <v>0.2</v>
      </c>
      <c r="D28" s="17">
        <v>131</v>
      </c>
      <c r="E28" s="17">
        <v>108</v>
      </c>
      <c r="F28" s="17">
        <v>145</v>
      </c>
      <c r="G28" s="17">
        <v>120</v>
      </c>
      <c r="H28" s="17">
        <v>132</v>
      </c>
      <c r="I28"/>
      <c r="J28"/>
      <c r="O28"/>
      <c r="P28"/>
      <c r="Q28"/>
      <c r="R28"/>
      <c r="S28"/>
      <c r="T28"/>
      <c r="U28"/>
      <c r="V28"/>
      <c r="W28" s="9"/>
    </row>
    <row r="29" spans="1:23" ht="15" customHeight="1" x14ac:dyDescent="0.25">
      <c r="A29"/>
      <c r="B29" s="55"/>
      <c r="C29" s="20">
        <v>0.3</v>
      </c>
      <c r="D29" s="21">
        <v>82</v>
      </c>
      <c r="E29" s="21">
        <v>67</v>
      </c>
      <c r="F29" s="21">
        <v>102</v>
      </c>
      <c r="G29" s="21">
        <v>73</v>
      </c>
      <c r="H29" s="21">
        <v>98</v>
      </c>
      <c r="I29"/>
      <c r="J29"/>
      <c r="O29"/>
      <c r="P29"/>
      <c r="Q29"/>
      <c r="R29"/>
      <c r="S29"/>
      <c r="T29"/>
      <c r="U29"/>
      <c r="V29"/>
      <c r="W29" s="9"/>
    </row>
    <row r="30" spans="1:23" x14ac:dyDescent="0.25">
      <c r="A30"/>
      <c r="B30" s="55"/>
      <c r="C30" s="16">
        <v>0.4</v>
      </c>
      <c r="D30" s="17">
        <v>53</v>
      </c>
      <c r="E30" s="17">
        <v>46</v>
      </c>
      <c r="F30" s="17">
        <v>71</v>
      </c>
      <c r="G30" s="17">
        <v>49</v>
      </c>
      <c r="H30" s="17">
        <v>73</v>
      </c>
      <c r="I30"/>
      <c r="J30"/>
      <c r="O30"/>
      <c r="P30"/>
      <c r="Q30"/>
      <c r="R30"/>
      <c r="S30"/>
      <c r="T30"/>
      <c r="U30"/>
      <c r="V30"/>
      <c r="W30" s="9"/>
    </row>
    <row r="31" spans="1:23" x14ac:dyDescent="0.25">
      <c r="A31"/>
      <c r="B31" s="55"/>
      <c r="C31" s="20">
        <v>0.5</v>
      </c>
      <c r="D31" s="21">
        <v>45</v>
      </c>
      <c r="E31" s="21">
        <v>37</v>
      </c>
      <c r="F31" s="21">
        <v>50</v>
      </c>
      <c r="G31" s="21">
        <v>40</v>
      </c>
      <c r="H31" s="21">
        <v>52</v>
      </c>
      <c r="I31"/>
      <c r="J31"/>
      <c r="O31"/>
      <c r="P31"/>
      <c r="Q31"/>
      <c r="R31"/>
      <c r="S31"/>
      <c r="T31"/>
      <c r="U31"/>
      <c r="V31"/>
      <c r="W31" s="9"/>
    </row>
    <row r="32" spans="1:23" x14ac:dyDescent="0.25">
      <c r="A32"/>
      <c r="B32" s="55"/>
      <c r="C32" s="16">
        <v>0.6</v>
      </c>
      <c r="D32" s="17">
        <v>37</v>
      </c>
      <c r="E32" s="17">
        <v>28</v>
      </c>
      <c r="F32" s="17">
        <v>43</v>
      </c>
      <c r="G32" s="17">
        <v>31</v>
      </c>
      <c r="H32" s="17">
        <v>46</v>
      </c>
      <c r="I32"/>
      <c r="J32"/>
      <c r="O32"/>
      <c r="P32"/>
      <c r="Q32"/>
      <c r="R32"/>
      <c r="S32"/>
      <c r="T32"/>
      <c r="U32"/>
      <c r="V32"/>
      <c r="W32" s="9"/>
    </row>
    <row r="33" spans="1:23" x14ac:dyDescent="0.25">
      <c r="A33"/>
      <c r="B33" s="55"/>
      <c r="C33" s="20">
        <v>0.7</v>
      </c>
      <c r="D33" s="21">
        <v>28</v>
      </c>
      <c r="E33" s="21">
        <v>23</v>
      </c>
      <c r="F33" s="21">
        <v>36</v>
      </c>
      <c r="G33" s="21">
        <v>26</v>
      </c>
      <c r="H33" s="21">
        <v>40</v>
      </c>
      <c r="I33"/>
      <c r="J33"/>
      <c r="O33"/>
      <c r="P33"/>
      <c r="Q33"/>
      <c r="R33"/>
      <c r="S33"/>
      <c r="T33"/>
      <c r="U33"/>
      <c r="V33"/>
      <c r="W33" s="9"/>
    </row>
    <row r="34" spans="1:23" x14ac:dyDescent="0.25">
      <c r="A34"/>
      <c r="B34" s="55"/>
      <c r="C34" s="16">
        <v>0.8</v>
      </c>
      <c r="D34" s="17">
        <v>25</v>
      </c>
      <c r="E34" s="17">
        <v>19</v>
      </c>
      <c r="F34" s="17">
        <v>28</v>
      </c>
      <c r="G34" s="17">
        <v>21</v>
      </c>
      <c r="H34" s="17">
        <v>34</v>
      </c>
      <c r="I34"/>
      <c r="J34"/>
      <c r="O34"/>
      <c r="P34"/>
      <c r="Q34"/>
      <c r="R34"/>
      <c r="S34"/>
      <c r="T34"/>
      <c r="U34"/>
      <c r="V34"/>
      <c r="W34" s="9"/>
    </row>
    <row r="35" spans="1:23" x14ac:dyDescent="0.25">
      <c r="A35"/>
      <c r="B35" s="55"/>
      <c r="C35" s="20">
        <v>0.9</v>
      </c>
      <c r="D35" s="21">
        <v>21</v>
      </c>
      <c r="E35" s="21">
        <v>16</v>
      </c>
      <c r="F35" s="21">
        <v>26</v>
      </c>
      <c r="G35" s="21">
        <v>18</v>
      </c>
      <c r="H35" s="21">
        <v>28</v>
      </c>
      <c r="I35"/>
      <c r="J35"/>
      <c r="O35"/>
      <c r="P35"/>
      <c r="Q35"/>
      <c r="R35"/>
      <c r="S35"/>
      <c r="T35"/>
      <c r="U35"/>
      <c r="V35"/>
      <c r="W35" s="9"/>
    </row>
    <row r="36" spans="1:23" ht="15.75" thickBot="1" x14ac:dyDescent="0.3">
      <c r="A36"/>
      <c r="B36" s="56"/>
      <c r="C36" s="24">
        <v>1</v>
      </c>
      <c r="D36" s="25">
        <v>18</v>
      </c>
      <c r="E36" s="25">
        <v>14</v>
      </c>
      <c r="F36" s="25">
        <v>22</v>
      </c>
      <c r="G36" s="25">
        <v>16</v>
      </c>
      <c r="H36" s="25">
        <v>25</v>
      </c>
      <c r="I36"/>
      <c r="J36"/>
      <c r="O36"/>
      <c r="P36"/>
      <c r="Q36"/>
      <c r="R36"/>
      <c r="S36"/>
      <c r="T36"/>
      <c r="U36"/>
      <c r="V36"/>
      <c r="W36" s="9"/>
    </row>
    <row r="37" spans="1:23" x14ac:dyDescent="0.25">
      <c r="A37"/>
      <c r="B37" s="54" t="s">
        <v>27</v>
      </c>
      <c r="C37" s="12">
        <v>0.1</v>
      </c>
      <c r="D37" s="13">
        <v>341</v>
      </c>
      <c r="E37" s="13">
        <v>321</v>
      </c>
      <c r="F37" s="13">
        <v>428</v>
      </c>
      <c r="G37" s="13">
        <v>330</v>
      </c>
      <c r="H37" s="13">
        <v>345</v>
      </c>
      <c r="I37"/>
      <c r="J37"/>
      <c r="O37"/>
      <c r="P37"/>
      <c r="Q37"/>
      <c r="R37"/>
      <c r="S37"/>
      <c r="T37"/>
      <c r="U37"/>
      <c r="V37"/>
      <c r="W37" s="9"/>
    </row>
    <row r="38" spans="1:23" x14ac:dyDescent="0.25">
      <c r="A38"/>
      <c r="B38" s="55"/>
      <c r="C38" s="16">
        <v>0.2</v>
      </c>
      <c r="D38" s="17">
        <v>165</v>
      </c>
      <c r="E38" s="17">
        <v>152</v>
      </c>
      <c r="F38" s="17">
        <v>199</v>
      </c>
      <c r="G38" s="17">
        <v>157</v>
      </c>
      <c r="H38" s="17">
        <v>205</v>
      </c>
      <c r="I38"/>
      <c r="J38"/>
      <c r="O38"/>
      <c r="P38"/>
      <c r="Q38"/>
      <c r="R38"/>
      <c r="S38"/>
      <c r="T38"/>
      <c r="U38"/>
      <c r="V38"/>
      <c r="W38" s="9"/>
    </row>
    <row r="39" spans="1:23" ht="15" customHeight="1" x14ac:dyDescent="0.25">
      <c r="A39"/>
      <c r="B39" s="55"/>
      <c r="C39" s="20">
        <v>0.3</v>
      </c>
      <c r="D39" s="21">
        <v>133</v>
      </c>
      <c r="E39" s="21">
        <v>109</v>
      </c>
      <c r="F39" s="21">
        <v>146</v>
      </c>
      <c r="G39" s="21">
        <v>121</v>
      </c>
      <c r="H39" s="21">
        <v>150</v>
      </c>
      <c r="I39"/>
      <c r="J39"/>
      <c r="O39"/>
      <c r="P39"/>
      <c r="Q39"/>
      <c r="R39"/>
      <c r="S39"/>
      <c r="T39"/>
      <c r="U39"/>
      <c r="V39"/>
      <c r="W39" s="9"/>
    </row>
    <row r="40" spans="1:23" x14ac:dyDescent="0.25">
      <c r="A40"/>
      <c r="B40" s="55"/>
      <c r="C40" s="16">
        <v>0.4</v>
      </c>
      <c r="D40" s="17">
        <v>100</v>
      </c>
      <c r="E40" s="17">
        <v>77</v>
      </c>
      <c r="F40" s="17">
        <v>113</v>
      </c>
      <c r="G40" s="17">
        <v>82</v>
      </c>
      <c r="H40" s="17">
        <v>124</v>
      </c>
      <c r="I40"/>
      <c r="J40"/>
      <c r="O40"/>
      <c r="P40"/>
      <c r="Q40"/>
      <c r="R40"/>
      <c r="S40"/>
      <c r="T40"/>
      <c r="U40"/>
      <c r="V40"/>
      <c r="W40" s="9"/>
    </row>
    <row r="41" spans="1:23" x14ac:dyDescent="0.25">
      <c r="A41"/>
      <c r="B41" s="55"/>
      <c r="C41" s="20">
        <v>0.5</v>
      </c>
      <c r="D41" s="21">
        <v>74</v>
      </c>
      <c r="E41" s="21">
        <v>53</v>
      </c>
      <c r="F41" s="21">
        <v>92</v>
      </c>
      <c r="G41" s="21">
        <v>64</v>
      </c>
      <c r="H41" s="21">
        <v>101</v>
      </c>
      <c r="I41"/>
      <c r="J41"/>
      <c r="O41"/>
      <c r="P41"/>
      <c r="Q41"/>
      <c r="R41"/>
      <c r="S41"/>
      <c r="T41"/>
      <c r="U41"/>
      <c r="V41"/>
      <c r="W41" s="9"/>
    </row>
    <row r="42" spans="1:23" x14ac:dyDescent="0.25">
      <c r="A42"/>
      <c r="B42" s="55"/>
      <c r="C42" s="16">
        <v>0.6</v>
      </c>
      <c r="D42" s="17">
        <v>53</v>
      </c>
      <c r="E42" s="17">
        <v>47</v>
      </c>
      <c r="F42" s="17">
        <v>71</v>
      </c>
      <c r="G42" s="17">
        <v>49</v>
      </c>
      <c r="H42" s="17">
        <v>80</v>
      </c>
      <c r="I42"/>
      <c r="J42"/>
      <c r="O42"/>
      <c r="P42"/>
      <c r="Q42"/>
      <c r="R42"/>
      <c r="S42"/>
      <c r="T42"/>
      <c r="U42"/>
      <c r="V42"/>
      <c r="W42" s="9"/>
    </row>
    <row r="43" spans="1:23" x14ac:dyDescent="0.25">
      <c r="A43"/>
      <c r="B43" s="55"/>
      <c r="C43" s="20">
        <v>0.7</v>
      </c>
      <c r="D43" s="21">
        <v>48</v>
      </c>
      <c r="E43" s="21">
        <v>40</v>
      </c>
      <c r="F43" s="21">
        <v>53</v>
      </c>
      <c r="G43" s="21">
        <v>43</v>
      </c>
      <c r="H43" s="21">
        <v>68</v>
      </c>
      <c r="I43"/>
      <c r="J43"/>
      <c r="O43"/>
      <c r="P43"/>
      <c r="Q43"/>
      <c r="R43"/>
      <c r="S43"/>
      <c r="T43"/>
      <c r="U43"/>
      <c r="V43"/>
      <c r="W43" s="9"/>
    </row>
    <row r="44" spans="1:23" x14ac:dyDescent="0.25">
      <c r="A44"/>
      <c r="B44" s="55"/>
      <c r="C44" s="16">
        <v>0.8</v>
      </c>
      <c r="D44" s="17">
        <v>42</v>
      </c>
      <c r="E44" s="17">
        <v>33</v>
      </c>
      <c r="F44" s="17">
        <v>48</v>
      </c>
      <c r="G44" s="17">
        <v>37</v>
      </c>
      <c r="H44" s="17">
        <v>52</v>
      </c>
      <c r="I44"/>
      <c r="J44"/>
      <c r="O44"/>
      <c r="P44"/>
      <c r="Q44"/>
      <c r="R44"/>
      <c r="S44"/>
      <c r="T44"/>
      <c r="U44"/>
      <c r="V44"/>
      <c r="W44" s="9"/>
    </row>
    <row r="45" spans="1:23" x14ac:dyDescent="0.25">
      <c r="A45"/>
      <c r="B45" s="55"/>
      <c r="C45" s="20">
        <v>0.9</v>
      </c>
      <c r="D45" s="21">
        <v>37</v>
      </c>
      <c r="E45" s="21">
        <v>27</v>
      </c>
      <c r="F45" s="21">
        <v>43</v>
      </c>
      <c r="G45" s="21">
        <v>31</v>
      </c>
      <c r="H45" s="21">
        <v>49</v>
      </c>
      <c r="I45"/>
      <c r="J45"/>
      <c r="O45"/>
      <c r="P45"/>
      <c r="Q45"/>
      <c r="R45"/>
      <c r="S45"/>
      <c r="T45"/>
      <c r="U45"/>
      <c r="V45"/>
      <c r="W45" s="9"/>
    </row>
    <row r="46" spans="1:23" ht="15.75" thickBot="1" x14ac:dyDescent="0.3">
      <c r="A46"/>
      <c r="B46" s="56"/>
      <c r="C46" s="24">
        <v>1</v>
      </c>
      <c r="D46" s="25">
        <v>31</v>
      </c>
      <c r="E46" s="25">
        <v>25</v>
      </c>
      <c r="F46" s="25">
        <v>38</v>
      </c>
      <c r="G46" s="25">
        <v>27</v>
      </c>
      <c r="H46" s="25">
        <v>46</v>
      </c>
      <c r="I46"/>
      <c r="J46"/>
      <c r="O46"/>
      <c r="P46"/>
      <c r="Q46"/>
      <c r="R46"/>
      <c r="S46"/>
      <c r="T46"/>
      <c r="U46"/>
      <c r="V46"/>
      <c r="W46" s="9"/>
    </row>
    <row r="47" spans="1:23" x14ac:dyDescent="0.25">
      <c r="A47"/>
      <c r="B47" s="54" t="s">
        <v>28</v>
      </c>
      <c r="C47" s="12">
        <v>0.1</v>
      </c>
      <c r="D47" s="13">
        <v>438</v>
      </c>
      <c r="E47" s="13">
        <v>424</v>
      </c>
      <c r="F47" s="13">
        <v>450</v>
      </c>
      <c r="G47" s="13">
        <v>430</v>
      </c>
      <c r="H47" s="13">
        <v>433</v>
      </c>
      <c r="I47"/>
      <c r="J47"/>
      <c r="O47"/>
      <c r="P47"/>
      <c r="Q47"/>
      <c r="R47"/>
      <c r="S47"/>
      <c r="T47"/>
      <c r="U47"/>
      <c r="V47"/>
      <c r="W47" s="9"/>
    </row>
    <row r="48" spans="1:23" x14ac:dyDescent="0.25">
      <c r="A48"/>
      <c r="B48" s="55"/>
      <c r="C48" s="16">
        <v>0.2</v>
      </c>
      <c r="D48" s="17">
        <v>221</v>
      </c>
      <c r="E48" s="17">
        <v>192</v>
      </c>
      <c r="F48" s="17">
        <v>314</v>
      </c>
      <c r="G48" s="17">
        <v>204</v>
      </c>
      <c r="H48" s="17">
        <v>316</v>
      </c>
      <c r="I48"/>
      <c r="J48"/>
      <c r="O48"/>
      <c r="P48"/>
      <c r="Q48"/>
      <c r="R48"/>
      <c r="S48"/>
      <c r="T48"/>
      <c r="U48"/>
      <c r="V48"/>
      <c r="W48" s="9"/>
    </row>
    <row r="49" spans="1:23" ht="15" customHeight="1" x14ac:dyDescent="0.25">
      <c r="A49"/>
      <c r="B49" s="55"/>
      <c r="C49" s="20">
        <v>0.3</v>
      </c>
      <c r="D49" s="21">
        <v>158</v>
      </c>
      <c r="E49" s="21">
        <v>143</v>
      </c>
      <c r="F49" s="21">
        <v>180</v>
      </c>
      <c r="G49" s="21">
        <v>149</v>
      </c>
      <c r="H49" s="21">
        <v>196</v>
      </c>
      <c r="I49"/>
      <c r="J49"/>
      <c r="O49"/>
      <c r="P49"/>
      <c r="Q49"/>
      <c r="R49"/>
      <c r="S49"/>
      <c r="T49"/>
      <c r="U49"/>
      <c r="V49"/>
      <c r="W49" s="9"/>
    </row>
    <row r="50" spans="1:23" x14ac:dyDescent="0.25">
      <c r="A50"/>
      <c r="B50" s="55"/>
      <c r="C50" s="16">
        <v>0.4</v>
      </c>
      <c r="D50" s="17">
        <v>134</v>
      </c>
      <c r="E50" s="17">
        <v>109</v>
      </c>
      <c r="F50" s="17">
        <v>147</v>
      </c>
      <c r="G50" s="17">
        <v>122</v>
      </c>
      <c r="H50" s="17">
        <v>157</v>
      </c>
      <c r="I50"/>
      <c r="J50"/>
      <c r="O50"/>
      <c r="P50"/>
      <c r="Q50"/>
      <c r="R50"/>
      <c r="S50"/>
      <c r="T50"/>
      <c r="U50"/>
      <c r="V50"/>
      <c r="W50" s="9"/>
    </row>
    <row r="51" spans="1:23" x14ac:dyDescent="0.25">
      <c r="A51"/>
      <c r="B51" s="55"/>
      <c r="C51" s="20">
        <v>0.5</v>
      </c>
      <c r="D51" s="21">
        <v>106</v>
      </c>
      <c r="E51" s="21">
        <v>82</v>
      </c>
      <c r="F51" s="21">
        <v>126</v>
      </c>
      <c r="G51" s="21">
        <v>95</v>
      </c>
      <c r="H51" s="21">
        <v>138</v>
      </c>
      <c r="I51"/>
      <c r="J51"/>
      <c r="O51"/>
      <c r="P51"/>
      <c r="Q51"/>
      <c r="R51"/>
      <c r="S51"/>
      <c r="T51"/>
      <c r="U51"/>
      <c r="V51"/>
      <c r="W51" s="9"/>
    </row>
    <row r="52" spans="1:23" x14ac:dyDescent="0.25">
      <c r="A52"/>
      <c r="B52" s="55"/>
      <c r="C52" s="16">
        <v>0.6</v>
      </c>
      <c r="D52" s="17">
        <v>83</v>
      </c>
      <c r="E52" s="17">
        <v>68</v>
      </c>
      <c r="F52" s="17">
        <v>103</v>
      </c>
      <c r="G52" s="17">
        <v>73</v>
      </c>
      <c r="H52" s="17">
        <v>113</v>
      </c>
      <c r="I52"/>
      <c r="J52"/>
      <c r="O52"/>
      <c r="P52"/>
      <c r="Q52"/>
      <c r="R52"/>
      <c r="S52"/>
      <c r="T52"/>
      <c r="U52"/>
      <c r="V52"/>
      <c r="W52" s="9"/>
    </row>
    <row r="53" spans="1:23" x14ac:dyDescent="0.25">
      <c r="A53"/>
      <c r="B53" s="55"/>
      <c r="C53" s="20">
        <v>0.7</v>
      </c>
      <c r="D53" s="21">
        <v>70</v>
      </c>
      <c r="E53" s="21">
        <v>51</v>
      </c>
      <c r="F53" s="21">
        <v>82</v>
      </c>
      <c r="G53" s="21">
        <v>60</v>
      </c>
      <c r="H53" s="21">
        <v>101</v>
      </c>
      <c r="I53"/>
      <c r="J53"/>
      <c r="O53"/>
      <c r="P53"/>
      <c r="Q53"/>
      <c r="R53"/>
      <c r="S53"/>
      <c r="T53"/>
      <c r="U53"/>
      <c r="V53"/>
      <c r="W53" s="9"/>
    </row>
    <row r="54" spans="1:23" x14ac:dyDescent="0.25">
      <c r="A54"/>
      <c r="B54" s="55"/>
      <c r="C54" s="16">
        <v>0.8</v>
      </c>
      <c r="D54" s="17">
        <v>53</v>
      </c>
      <c r="E54" s="17">
        <v>46</v>
      </c>
      <c r="F54" s="17">
        <v>71</v>
      </c>
      <c r="G54" s="17">
        <v>49</v>
      </c>
      <c r="H54" s="17">
        <v>83</v>
      </c>
      <c r="I54"/>
      <c r="J54"/>
      <c r="O54"/>
      <c r="P54"/>
      <c r="Q54"/>
      <c r="R54"/>
      <c r="S54"/>
      <c r="T54"/>
      <c r="U54"/>
      <c r="V54"/>
      <c r="W54" s="9"/>
    </row>
    <row r="55" spans="1:23" x14ac:dyDescent="0.25">
      <c r="A55"/>
      <c r="B55" s="55"/>
      <c r="C55" s="20">
        <v>0.9</v>
      </c>
      <c r="D55" s="21">
        <v>49</v>
      </c>
      <c r="E55" s="21">
        <v>41</v>
      </c>
      <c r="F55" s="21">
        <v>60</v>
      </c>
      <c r="G55" s="21">
        <v>44</v>
      </c>
      <c r="H55" s="21">
        <v>75</v>
      </c>
      <c r="I55"/>
      <c r="J55"/>
      <c r="O55"/>
      <c r="P55"/>
      <c r="Q55"/>
      <c r="R55"/>
      <c r="S55"/>
      <c r="T55"/>
      <c r="U55"/>
      <c r="V55"/>
      <c r="W55" s="9"/>
    </row>
    <row r="56" spans="1:23" ht="15.75" thickBot="1" x14ac:dyDescent="0.3">
      <c r="A56"/>
      <c r="B56" s="56"/>
      <c r="C56" s="24">
        <v>1</v>
      </c>
      <c r="D56" s="25">
        <v>45</v>
      </c>
      <c r="E56" s="25">
        <v>36</v>
      </c>
      <c r="F56" s="25">
        <v>50</v>
      </c>
      <c r="G56" s="25">
        <v>40</v>
      </c>
      <c r="H56" s="25">
        <v>67</v>
      </c>
      <c r="I56"/>
      <c r="J56"/>
      <c r="O56"/>
      <c r="P56"/>
      <c r="Q56"/>
      <c r="R56"/>
      <c r="S56"/>
      <c r="T56"/>
      <c r="U56"/>
      <c r="V56"/>
      <c r="W56" s="9"/>
    </row>
    <row r="57" spans="1:23" x14ac:dyDescent="0.25">
      <c r="A57"/>
      <c r="B57" s="54" t="s">
        <v>29</v>
      </c>
      <c r="C57" s="12">
        <v>0.1</v>
      </c>
      <c r="D57" s="13">
        <v>454</v>
      </c>
      <c r="E57" s="13">
        <v>442</v>
      </c>
      <c r="F57" s="13">
        <v>463</v>
      </c>
      <c r="G57" s="13">
        <v>447</v>
      </c>
      <c r="H57" s="13">
        <v>456</v>
      </c>
      <c r="I57"/>
      <c r="J57"/>
      <c r="L57"/>
      <c r="M57"/>
      <c r="N57"/>
      <c r="O57"/>
      <c r="P57"/>
      <c r="Q57"/>
      <c r="R57"/>
      <c r="S57"/>
      <c r="T57"/>
      <c r="U57"/>
      <c r="V57"/>
      <c r="W57" s="9"/>
    </row>
    <row r="58" spans="1:23" x14ac:dyDescent="0.25">
      <c r="A58"/>
      <c r="B58" s="55"/>
      <c r="C58" s="16">
        <v>0.2</v>
      </c>
      <c r="D58" s="17">
        <v>323</v>
      </c>
      <c r="E58" s="17">
        <v>300</v>
      </c>
      <c r="F58" s="17">
        <v>340</v>
      </c>
      <c r="G58" s="17">
        <v>310</v>
      </c>
      <c r="H58" s="17">
        <v>420</v>
      </c>
      <c r="I58"/>
      <c r="J58"/>
      <c r="L58"/>
      <c r="M58"/>
      <c r="N58"/>
      <c r="O58"/>
      <c r="P58"/>
      <c r="Q58"/>
      <c r="R58"/>
      <c r="S58"/>
      <c r="T58"/>
      <c r="U58"/>
      <c r="V58"/>
      <c r="W58" s="9"/>
    </row>
    <row r="59" spans="1:23" ht="15" customHeight="1" x14ac:dyDescent="0.25">
      <c r="A59"/>
      <c r="B59" s="55"/>
      <c r="C59" s="20">
        <v>0.3</v>
      </c>
      <c r="D59" s="21">
        <v>194</v>
      </c>
      <c r="E59" s="21">
        <v>161</v>
      </c>
      <c r="F59" s="21">
        <v>218</v>
      </c>
      <c r="G59" s="21">
        <v>165</v>
      </c>
      <c r="H59" s="21">
        <v>304</v>
      </c>
      <c r="I59"/>
      <c r="J59"/>
      <c r="L59"/>
      <c r="M59"/>
      <c r="N59"/>
      <c r="O59"/>
      <c r="P59"/>
      <c r="Q59"/>
      <c r="R59"/>
      <c r="S59"/>
      <c r="T59"/>
      <c r="U59"/>
      <c r="V59"/>
      <c r="W59" s="9"/>
    </row>
    <row r="60" spans="1:23" x14ac:dyDescent="0.25">
      <c r="A60"/>
      <c r="B60" s="55"/>
      <c r="C60" s="16">
        <v>0.4</v>
      </c>
      <c r="D60" s="17">
        <v>153</v>
      </c>
      <c r="E60" s="17">
        <v>138</v>
      </c>
      <c r="F60" s="17">
        <v>164</v>
      </c>
      <c r="G60" s="17">
        <v>144</v>
      </c>
      <c r="H60" s="17">
        <v>200</v>
      </c>
      <c r="I60"/>
      <c r="J60"/>
      <c r="L60"/>
      <c r="M60"/>
      <c r="N60"/>
      <c r="O60"/>
      <c r="P60"/>
      <c r="Q60"/>
      <c r="R60"/>
      <c r="S60"/>
      <c r="T60"/>
      <c r="U60"/>
      <c r="V60"/>
      <c r="W60" s="9"/>
    </row>
    <row r="61" spans="1:23" x14ac:dyDescent="0.25">
      <c r="A61"/>
      <c r="B61" s="55"/>
      <c r="C61" s="20">
        <v>0.5</v>
      </c>
      <c r="D61" s="21">
        <v>134</v>
      </c>
      <c r="E61" s="21">
        <v>110</v>
      </c>
      <c r="F61" s="21">
        <v>147</v>
      </c>
      <c r="G61" s="21">
        <v>122</v>
      </c>
      <c r="H61" s="21">
        <v>160</v>
      </c>
      <c r="I61"/>
      <c r="J61"/>
      <c r="L61"/>
      <c r="M61"/>
      <c r="N61"/>
      <c r="O61"/>
      <c r="P61"/>
      <c r="Q61"/>
      <c r="R61"/>
      <c r="S61"/>
      <c r="T61"/>
      <c r="U61"/>
      <c r="V61"/>
      <c r="W61" s="9"/>
    </row>
    <row r="62" spans="1:23" x14ac:dyDescent="0.25">
      <c r="A62"/>
      <c r="B62" s="55"/>
      <c r="C62" s="16">
        <v>0.6</v>
      </c>
      <c r="D62" s="17">
        <v>110</v>
      </c>
      <c r="E62" s="17">
        <v>92</v>
      </c>
      <c r="F62" s="17">
        <v>130</v>
      </c>
      <c r="G62" s="17">
        <v>99</v>
      </c>
      <c r="H62" s="17">
        <v>145</v>
      </c>
      <c r="I62"/>
      <c r="J62"/>
      <c r="L62"/>
      <c r="M62"/>
      <c r="N62"/>
      <c r="O62"/>
      <c r="P62"/>
      <c r="Q62"/>
      <c r="R62"/>
      <c r="S62"/>
      <c r="T62"/>
      <c r="U62"/>
      <c r="V62"/>
      <c r="W62" s="9"/>
    </row>
    <row r="63" spans="1:23" x14ac:dyDescent="0.25">
      <c r="A63"/>
      <c r="B63" s="55"/>
      <c r="C63" s="20">
        <v>0.7</v>
      </c>
      <c r="D63" s="21">
        <v>95</v>
      </c>
      <c r="E63" s="21">
        <v>74</v>
      </c>
      <c r="F63" s="21">
        <v>109</v>
      </c>
      <c r="G63" s="21">
        <v>79</v>
      </c>
      <c r="H63" s="21">
        <v>130</v>
      </c>
      <c r="I63"/>
      <c r="J63"/>
      <c r="L63"/>
      <c r="M63"/>
      <c r="N63"/>
      <c r="O63"/>
      <c r="P63"/>
      <c r="Q63"/>
      <c r="R63"/>
      <c r="S63"/>
      <c r="T63"/>
      <c r="U63"/>
      <c r="V63"/>
      <c r="W63" s="9"/>
    </row>
    <row r="64" spans="1:23" x14ac:dyDescent="0.25">
      <c r="A64"/>
      <c r="B64" s="55"/>
      <c r="C64" s="16">
        <v>0.8</v>
      </c>
      <c r="D64" s="17">
        <v>77</v>
      </c>
      <c r="E64" s="17">
        <v>62</v>
      </c>
      <c r="F64" s="17">
        <v>96</v>
      </c>
      <c r="G64" s="17">
        <v>68</v>
      </c>
      <c r="H64" s="17">
        <v>111</v>
      </c>
      <c r="I64"/>
      <c r="J64"/>
      <c r="L64"/>
      <c r="M64"/>
      <c r="N64"/>
      <c r="O64"/>
      <c r="P64"/>
      <c r="Q64"/>
      <c r="R64"/>
      <c r="S64"/>
      <c r="T64"/>
      <c r="U64"/>
      <c r="V64"/>
      <c r="W64" s="9"/>
    </row>
    <row r="65" spans="1:23" x14ac:dyDescent="0.25">
      <c r="A65"/>
      <c r="B65" s="55"/>
      <c r="C65" s="20">
        <v>0.9</v>
      </c>
      <c r="D65" s="21">
        <v>67</v>
      </c>
      <c r="E65" s="21">
        <v>50</v>
      </c>
      <c r="F65" s="21">
        <v>79</v>
      </c>
      <c r="G65" s="21">
        <v>53</v>
      </c>
      <c r="H65" s="21">
        <v>102</v>
      </c>
      <c r="I65"/>
      <c r="J65"/>
      <c r="L65"/>
      <c r="M65"/>
      <c r="N65"/>
      <c r="O65"/>
      <c r="P65"/>
      <c r="Q65"/>
      <c r="R65"/>
      <c r="S65"/>
      <c r="T65"/>
      <c r="U65"/>
      <c r="V65"/>
      <c r="W65" s="9"/>
    </row>
    <row r="66" spans="1:23" ht="15.75" thickBot="1" x14ac:dyDescent="0.3">
      <c r="A66"/>
      <c r="B66" s="56"/>
      <c r="C66" s="24">
        <v>1</v>
      </c>
      <c r="D66" s="25">
        <v>53</v>
      </c>
      <c r="E66" s="25">
        <v>46</v>
      </c>
      <c r="F66" s="25">
        <v>71</v>
      </c>
      <c r="G66" s="25">
        <v>49</v>
      </c>
      <c r="H66" s="25">
        <v>93</v>
      </c>
      <c r="I66"/>
      <c r="J66"/>
      <c r="L66"/>
      <c r="M66"/>
      <c r="N66"/>
      <c r="O66"/>
      <c r="P66"/>
      <c r="Q66"/>
      <c r="R66"/>
      <c r="S66"/>
      <c r="T66"/>
      <c r="U66"/>
      <c r="V66"/>
      <c r="W66" s="9"/>
    </row>
    <row r="67" spans="1:23" x14ac:dyDescent="0.25">
      <c r="A67"/>
      <c r="B67" s="54" t="s">
        <v>30</v>
      </c>
      <c r="C67" s="12">
        <v>0.1</v>
      </c>
      <c r="D67" s="13">
        <v>464</v>
      </c>
      <c r="E67" s="13">
        <v>454</v>
      </c>
      <c r="F67" s="13">
        <v>480</v>
      </c>
      <c r="G67" s="13">
        <v>459</v>
      </c>
      <c r="H67" s="13">
        <v>466</v>
      </c>
      <c r="I67"/>
      <c r="J67"/>
      <c r="L67"/>
      <c r="M67"/>
      <c r="N67"/>
      <c r="O67"/>
      <c r="P67"/>
      <c r="Q67"/>
      <c r="R67"/>
      <c r="S67"/>
      <c r="T67"/>
      <c r="U67"/>
      <c r="V67"/>
      <c r="W67" s="9"/>
    </row>
    <row r="68" spans="1:23" x14ac:dyDescent="0.25">
      <c r="A68"/>
      <c r="B68" s="55"/>
      <c r="C68" s="16">
        <v>0.2</v>
      </c>
      <c r="D68" s="17">
        <v>343</v>
      </c>
      <c r="E68" s="17">
        <v>324</v>
      </c>
      <c r="F68" s="17">
        <v>429</v>
      </c>
      <c r="G68" s="17">
        <v>332</v>
      </c>
      <c r="H68" s="17">
        <v>430</v>
      </c>
      <c r="I68"/>
      <c r="J68"/>
      <c r="L68"/>
      <c r="M68"/>
      <c r="N68"/>
      <c r="O68"/>
      <c r="P68"/>
      <c r="Q68"/>
      <c r="R68"/>
      <c r="S68"/>
      <c r="T68"/>
      <c r="U68"/>
      <c r="V68"/>
      <c r="W68" s="9"/>
    </row>
    <row r="69" spans="1:23" ht="15" customHeight="1" x14ac:dyDescent="0.25">
      <c r="A69"/>
      <c r="B69" s="55"/>
      <c r="C69" s="20">
        <v>0.3</v>
      </c>
      <c r="D69" s="21">
        <v>224</v>
      </c>
      <c r="E69" s="21">
        <v>194</v>
      </c>
      <c r="F69" s="21">
        <v>316</v>
      </c>
      <c r="G69" s="21">
        <v>206</v>
      </c>
      <c r="H69" s="21">
        <v>332</v>
      </c>
      <c r="I69"/>
      <c r="J69"/>
      <c r="L69"/>
      <c r="M69"/>
      <c r="N69"/>
      <c r="O69"/>
      <c r="P69"/>
      <c r="Q69"/>
      <c r="R69"/>
      <c r="S69"/>
      <c r="T69"/>
      <c r="U69"/>
      <c r="V69"/>
      <c r="W69" s="9"/>
    </row>
    <row r="70" spans="1:23" x14ac:dyDescent="0.25">
      <c r="A70"/>
      <c r="B70" s="55"/>
      <c r="C70" s="16">
        <v>0.4</v>
      </c>
      <c r="D70" s="17">
        <v>166</v>
      </c>
      <c r="E70" s="17">
        <v>153</v>
      </c>
      <c r="F70" s="17">
        <v>203</v>
      </c>
      <c r="G70" s="17">
        <v>158</v>
      </c>
      <c r="H70" s="17">
        <v>225</v>
      </c>
      <c r="I70"/>
      <c r="J70"/>
      <c r="L70"/>
      <c r="M70"/>
      <c r="N70"/>
      <c r="O70"/>
      <c r="P70"/>
      <c r="Q70"/>
      <c r="R70"/>
      <c r="S70"/>
      <c r="T70"/>
      <c r="U70"/>
      <c r="V70"/>
    </row>
    <row r="71" spans="1:23" x14ac:dyDescent="0.25">
      <c r="A71"/>
      <c r="B71" s="55"/>
      <c r="C71" s="20">
        <v>0.5</v>
      </c>
      <c r="D71" s="21">
        <v>150</v>
      </c>
      <c r="E71" s="21">
        <v>134</v>
      </c>
      <c r="F71" s="21">
        <v>161</v>
      </c>
      <c r="G71" s="21">
        <v>140</v>
      </c>
      <c r="H71" s="21">
        <v>195</v>
      </c>
      <c r="I71"/>
      <c r="J71"/>
      <c r="L71"/>
      <c r="M71"/>
      <c r="N71"/>
      <c r="O71"/>
      <c r="P71"/>
      <c r="Q71"/>
      <c r="R71"/>
      <c r="S71"/>
      <c r="T71"/>
    </row>
    <row r="72" spans="1:23" x14ac:dyDescent="0.25">
      <c r="A72"/>
      <c r="B72" s="55"/>
      <c r="C72" s="16">
        <v>0.6</v>
      </c>
      <c r="D72" s="17">
        <v>134</v>
      </c>
      <c r="E72" s="17">
        <v>110</v>
      </c>
      <c r="F72" s="17">
        <v>147</v>
      </c>
      <c r="G72" s="17">
        <v>122</v>
      </c>
      <c r="H72" s="17">
        <v>161</v>
      </c>
      <c r="I72"/>
      <c r="J72"/>
      <c r="L72"/>
      <c r="M72"/>
      <c r="N72"/>
      <c r="O72"/>
      <c r="P72"/>
      <c r="Q72"/>
      <c r="R72"/>
      <c r="S72"/>
      <c r="T72"/>
    </row>
    <row r="73" spans="1:23" x14ac:dyDescent="0.25">
      <c r="A73"/>
      <c r="B73" s="55"/>
      <c r="C73" s="20">
        <v>0.7</v>
      </c>
      <c r="D73" s="21">
        <v>112</v>
      </c>
      <c r="E73" s="21">
        <v>95</v>
      </c>
      <c r="F73" s="21">
        <v>133</v>
      </c>
      <c r="G73" s="21">
        <v>102</v>
      </c>
      <c r="H73" s="21">
        <v>149</v>
      </c>
      <c r="I73"/>
      <c r="J73"/>
      <c r="L73"/>
      <c r="M73"/>
      <c r="N73"/>
      <c r="O73"/>
      <c r="P73"/>
      <c r="Q73"/>
      <c r="R73"/>
      <c r="S73"/>
      <c r="T73"/>
    </row>
    <row r="74" spans="1:23" x14ac:dyDescent="0.25">
      <c r="A74"/>
      <c r="B74" s="55"/>
      <c r="C74" s="16">
        <v>0.8</v>
      </c>
      <c r="D74" s="17">
        <v>100</v>
      </c>
      <c r="E74" s="17">
        <v>77</v>
      </c>
      <c r="F74" s="17">
        <v>113</v>
      </c>
      <c r="G74" s="17">
        <v>82</v>
      </c>
      <c r="H74" s="17">
        <v>137</v>
      </c>
      <c r="I74"/>
      <c r="J74"/>
      <c r="L74"/>
      <c r="M74"/>
      <c r="N74"/>
      <c r="O74"/>
      <c r="P74"/>
      <c r="Q74"/>
      <c r="R74"/>
      <c r="S74"/>
      <c r="T74"/>
    </row>
    <row r="75" spans="1:23" x14ac:dyDescent="0.25">
      <c r="A75"/>
      <c r="B75" s="55"/>
      <c r="C75" s="20">
        <v>0.9</v>
      </c>
      <c r="D75" s="21">
        <v>82</v>
      </c>
      <c r="E75" s="21">
        <v>67</v>
      </c>
      <c r="F75" s="21">
        <v>102</v>
      </c>
      <c r="G75" s="21">
        <v>73</v>
      </c>
      <c r="H75" s="21">
        <v>126</v>
      </c>
      <c r="I75"/>
      <c r="J75"/>
      <c r="L75"/>
      <c r="M75"/>
      <c r="N75"/>
      <c r="O75"/>
      <c r="P75"/>
      <c r="Q75"/>
      <c r="R75"/>
      <c r="S75"/>
      <c r="T75"/>
    </row>
    <row r="76" spans="1:23" ht="15.75" thickBot="1" x14ac:dyDescent="0.3">
      <c r="A76"/>
      <c r="B76" s="56"/>
      <c r="C76" s="24">
        <v>1</v>
      </c>
      <c r="D76" s="25">
        <v>74</v>
      </c>
      <c r="E76" s="25">
        <v>53</v>
      </c>
      <c r="F76" s="25">
        <v>91</v>
      </c>
      <c r="G76" s="25">
        <v>64</v>
      </c>
      <c r="H76" s="25">
        <v>110</v>
      </c>
      <c r="I76"/>
      <c r="J76"/>
      <c r="L76"/>
      <c r="M76"/>
      <c r="N76"/>
      <c r="O76"/>
      <c r="P76"/>
      <c r="Q76"/>
      <c r="R76"/>
      <c r="S76"/>
      <c r="T76"/>
    </row>
    <row r="77" spans="1:23" x14ac:dyDescent="0.25">
      <c r="A77"/>
      <c r="B77" s="54" t="s">
        <v>31</v>
      </c>
      <c r="C77" s="12">
        <v>0.1</v>
      </c>
      <c r="D77" s="13">
        <v>480</v>
      </c>
      <c r="E77" s="13">
        <v>463</v>
      </c>
      <c r="F77" s="13">
        <v>480</v>
      </c>
      <c r="G77" s="13">
        <v>467</v>
      </c>
      <c r="H77" s="13">
        <v>480</v>
      </c>
      <c r="I77"/>
      <c r="J77"/>
      <c r="L77"/>
      <c r="M77"/>
      <c r="N77"/>
      <c r="O77"/>
      <c r="P77"/>
      <c r="Q77"/>
      <c r="R77"/>
      <c r="S77"/>
      <c r="T77"/>
    </row>
    <row r="78" spans="1:23" x14ac:dyDescent="0.25">
      <c r="A78"/>
      <c r="B78" s="55"/>
      <c r="C78" s="16">
        <v>0.2</v>
      </c>
      <c r="D78" s="17">
        <v>430</v>
      </c>
      <c r="E78" s="17">
        <v>341</v>
      </c>
      <c r="F78" s="17">
        <v>442</v>
      </c>
      <c r="G78" s="17">
        <v>420</v>
      </c>
      <c r="H78" s="17">
        <v>452</v>
      </c>
      <c r="I78"/>
      <c r="J78"/>
      <c r="L78"/>
      <c r="M78"/>
      <c r="N78"/>
      <c r="O78"/>
      <c r="P78"/>
      <c r="Q78"/>
      <c r="R78"/>
      <c r="S78"/>
      <c r="T78"/>
    </row>
    <row r="79" spans="1:23" ht="15" customHeight="1" x14ac:dyDescent="0.25">
      <c r="A79"/>
      <c r="B79" s="55"/>
      <c r="C79" s="20">
        <v>0.3</v>
      </c>
      <c r="D79" s="21">
        <v>317</v>
      </c>
      <c r="E79" s="21">
        <v>219</v>
      </c>
      <c r="F79" s="21">
        <v>334</v>
      </c>
      <c r="G79" s="21">
        <v>301</v>
      </c>
      <c r="H79" s="21">
        <v>423</v>
      </c>
      <c r="I79"/>
      <c r="J79"/>
      <c r="L79"/>
      <c r="M79"/>
      <c r="N79"/>
      <c r="O79"/>
      <c r="P79"/>
      <c r="Q79"/>
      <c r="R79"/>
      <c r="S79"/>
      <c r="T79"/>
    </row>
    <row r="80" spans="1:23" x14ac:dyDescent="0.25">
      <c r="A80"/>
      <c r="B80" s="55"/>
      <c r="C80" s="16">
        <v>0.4</v>
      </c>
      <c r="D80" s="17">
        <v>204</v>
      </c>
      <c r="E80" s="17">
        <v>164</v>
      </c>
      <c r="F80" s="17">
        <v>227</v>
      </c>
      <c r="G80" s="17">
        <v>183</v>
      </c>
      <c r="H80" s="17">
        <v>321</v>
      </c>
      <c r="I80"/>
      <c r="J80"/>
      <c r="L80"/>
      <c r="M80"/>
      <c r="N80"/>
      <c r="O80"/>
      <c r="P80"/>
      <c r="Q80"/>
      <c r="R80"/>
      <c r="S80"/>
      <c r="T80"/>
    </row>
    <row r="81" spans="1:20" x14ac:dyDescent="0.25">
      <c r="A81"/>
      <c r="B81" s="55"/>
      <c r="C81" s="20">
        <v>0.5</v>
      </c>
      <c r="D81" s="21">
        <v>162</v>
      </c>
      <c r="E81" s="21">
        <v>148</v>
      </c>
      <c r="F81" s="21">
        <v>191</v>
      </c>
      <c r="G81" s="21">
        <v>153</v>
      </c>
      <c r="H81" s="21">
        <v>227</v>
      </c>
      <c r="I81"/>
      <c r="J81"/>
      <c r="L81"/>
      <c r="M81"/>
      <c r="N81"/>
      <c r="O81"/>
      <c r="P81"/>
      <c r="Q81"/>
      <c r="R81"/>
      <c r="S81"/>
      <c r="T81"/>
    </row>
    <row r="82" spans="1:20" x14ac:dyDescent="0.25">
      <c r="A82"/>
      <c r="B82" s="55"/>
      <c r="C82" s="16">
        <v>0.6</v>
      </c>
      <c r="D82" s="17">
        <v>148</v>
      </c>
      <c r="E82" s="17">
        <v>131</v>
      </c>
      <c r="F82" s="17">
        <v>159</v>
      </c>
      <c r="G82" s="17">
        <v>138</v>
      </c>
      <c r="H82" s="17">
        <v>195</v>
      </c>
      <c r="I82"/>
      <c r="J82"/>
      <c r="L82"/>
      <c r="M82"/>
      <c r="N82"/>
      <c r="O82"/>
      <c r="P82"/>
      <c r="Q82"/>
      <c r="R82"/>
      <c r="S82"/>
      <c r="T82"/>
    </row>
    <row r="83" spans="1:20" x14ac:dyDescent="0.25">
      <c r="A83"/>
      <c r="B83" s="55"/>
      <c r="C83" s="20">
        <v>0.7</v>
      </c>
      <c r="D83" s="21">
        <v>134</v>
      </c>
      <c r="E83" s="21">
        <v>110</v>
      </c>
      <c r="F83" s="21">
        <v>147</v>
      </c>
      <c r="G83" s="21">
        <v>122</v>
      </c>
      <c r="H83" s="21">
        <v>162</v>
      </c>
      <c r="I83"/>
      <c r="J83"/>
      <c r="L83"/>
      <c r="M83"/>
      <c r="N83"/>
      <c r="O83"/>
      <c r="P83"/>
      <c r="Q83"/>
      <c r="R83"/>
      <c r="S83"/>
      <c r="T83"/>
    </row>
    <row r="84" spans="1:20" x14ac:dyDescent="0.25">
      <c r="A84"/>
      <c r="B84" s="55"/>
      <c r="C84" s="16">
        <v>0.8</v>
      </c>
      <c r="D84" s="17">
        <v>120</v>
      </c>
      <c r="E84" s="17">
        <v>97</v>
      </c>
      <c r="F84" s="17">
        <v>135</v>
      </c>
      <c r="G84" s="17">
        <v>104</v>
      </c>
      <c r="H84" s="17">
        <v>152</v>
      </c>
      <c r="I84"/>
      <c r="J84"/>
      <c r="L84"/>
      <c r="M84"/>
      <c r="N84"/>
      <c r="O84"/>
      <c r="P84"/>
      <c r="Q84"/>
      <c r="R84"/>
      <c r="S84"/>
      <c r="T84"/>
    </row>
    <row r="85" spans="1:20" x14ac:dyDescent="0.25">
      <c r="A85"/>
      <c r="B85" s="55"/>
      <c r="C85" s="20">
        <v>0.9</v>
      </c>
      <c r="D85" s="21">
        <v>103</v>
      </c>
      <c r="E85" s="21">
        <v>80</v>
      </c>
      <c r="F85" s="21">
        <v>122</v>
      </c>
      <c r="G85" s="21">
        <v>92</v>
      </c>
      <c r="H85" s="21">
        <v>142</v>
      </c>
      <c r="I85"/>
      <c r="J85"/>
      <c r="L85"/>
      <c r="M85"/>
      <c r="N85"/>
      <c r="O85"/>
      <c r="P85"/>
      <c r="Q85"/>
      <c r="R85"/>
      <c r="S85"/>
      <c r="T85"/>
    </row>
    <row r="86" spans="1:20" ht="15.75" thickBot="1" x14ac:dyDescent="0.3">
      <c r="A86"/>
      <c r="B86" s="56"/>
      <c r="C86" s="24">
        <v>1</v>
      </c>
      <c r="D86" s="25">
        <v>92</v>
      </c>
      <c r="E86" s="25">
        <v>71</v>
      </c>
      <c r="F86" s="25">
        <v>107</v>
      </c>
      <c r="G86" s="25">
        <v>77</v>
      </c>
      <c r="H86" s="25">
        <v>133</v>
      </c>
      <c r="I86"/>
      <c r="J86"/>
      <c r="L86"/>
      <c r="M86"/>
      <c r="N86"/>
      <c r="O86"/>
      <c r="P86"/>
      <c r="Q86"/>
      <c r="R86"/>
      <c r="S86"/>
      <c r="T86"/>
    </row>
    <row r="87" spans="1:20" x14ac:dyDescent="0.25">
      <c r="A87"/>
      <c r="I87"/>
      <c r="J87"/>
      <c r="L87"/>
      <c r="M87"/>
      <c r="N87"/>
      <c r="O87"/>
      <c r="P87"/>
      <c r="Q87"/>
      <c r="R87"/>
      <c r="S87"/>
      <c r="T87"/>
    </row>
    <row r="88" spans="1:20" x14ac:dyDescent="0.25">
      <c r="A88"/>
      <c r="I88"/>
      <c r="J88"/>
      <c r="L88"/>
      <c r="M88"/>
      <c r="N88"/>
      <c r="O88"/>
      <c r="P88"/>
      <c r="Q88"/>
      <c r="R88"/>
      <c r="S88"/>
      <c r="T88"/>
    </row>
    <row r="89" spans="1:20" x14ac:dyDescent="0.25">
      <c r="A89"/>
      <c r="B89"/>
      <c r="C89"/>
      <c r="D89"/>
      <c r="E89"/>
      <c r="F89"/>
      <c r="G89"/>
      <c r="I89"/>
      <c r="J89"/>
      <c r="L89"/>
      <c r="M89"/>
      <c r="N89"/>
      <c r="O89"/>
      <c r="P89"/>
      <c r="Q89"/>
      <c r="R89"/>
      <c r="S89"/>
      <c r="T89"/>
    </row>
    <row r="90" spans="1:20" x14ac:dyDescent="0.25">
      <c r="A90"/>
      <c r="B90"/>
      <c r="C90"/>
      <c r="D90"/>
      <c r="E90"/>
      <c r="F90"/>
      <c r="G90"/>
      <c r="I90"/>
      <c r="J90"/>
      <c r="L90"/>
      <c r="M90"/>
      <c r="N90"/>
      <c r="O90"/>
      <c r="P90"/>
      <c r="Q90"/>
      <c r="R90"/>
      <c r="S90"/>
      <c r="T90"/>
    </row>
    <row r="91" spans="1:20" x14ac:dyDescent="0.25">
      <c r="A91"/>
      <c r="B91"/>
      <c r="C91"/>
      <c r="D91"/>
      <c r="E91"/>
      <c r="F91"/>
      <c r="G91"/>
      <c r="L91"/>
      <c r="M91"/>
      <c r="N91"/>
      <c r="O91"/>
      <c r="P91"/>
      <c r="Q91"/>
      <c r="R91"/>
      <c r="S91"/>
      <c r="T91"/>
    </row>
    <row r="92" spans="1:20" x14ac:dyDescent="0.25">
      <c r="A92"/>
      <c r="B92"/>
      <c r="C92"/>
      <c r="D92"/>
      <c r="E92"/>
      <c r="F92"/>
      <c r="G92"/>
      <c r="J92" s="10"/>
      <c r="K92" s="9"/>
      <c r="L92"/>
      <c r="M92"/>
      <c r="N92"/>
      <c r="O92"/>
      <c r="P92"/>
      <c r="Q92"/>
      <c r="R92"/>
      <c r="S92"/>
      <c r="T92"/>
    </row>
    <row r="93" spans="1:20" x14ac:dyDescent="0.25">
      <c r="A93"/>
      <c r="B93"/>
      <c r="C93"/>
      <c r="D93"/>
      <c r="E93"/>
      <c r="F93"/>
      <c r="G93"/>
      <c r="J93" s="10"/>
      <c r="K93" s="9"/>
      <c r="L93"/>
      <c r="M93"/>
      <c r="N93"/>
      <c r="O93"/>
      <c r="P93"/>
      <c r="Q93"/>
      <c r="R93"/>
      <c r="S93"/>
      <c r="T93"/>
    </row>
    <row r="94" spans="1:20" x14ac:dyDescent="0.25">
      <c r="A94"/>
      <c r="B94"/>
      <c r="C94"/>
      <c r="D94"/>
      <c r="E94"/>
      <c r="F94"/>
      <c r="G94"/>
      <c r="J94" s="10"/>
      <c r="K94" s="9"/>
      <c r="L94"/>
      <c r="M94"/>
      <c r="N94"/>
      <c r="O94"/>
      <c r="P94"/>
      <c r="Q94"/>
      <c r="R94"/>
      <c r="S94"/>
      <c r="T94"/>
    </row>
    <row r="95" spans="1:20" x14ac:dyDescent="0.25">
      <c r="A95"/>
      <c r="B95"/>
      <c r="C95"/>
      <c r="D95"/>
      <c r="E95"/>
      <c r="F95"/>
      <c r="G95"/>
      <c r="J95" s="10"/>
      <c r="K95" s="9"/>
      <c r="L95"/>
      <c r="M95"/>
      <c r="N95"/>
      <c r="O95"/>
      <c r="P95"/>
      <c r="Q95"/>
      <c r="R95"/>
      <c r="S95"/>
      <c r="T95"/>
    </row>
    <row r="96" spans="1:20" x14ac:dyDescent="0.25">
      <c r="A96"/>
      <c r="B96"/>
      <c r="C96"/>
      <c r="D96"/>
      <c r="E96"/>
      <c r="F96"/>
      <c r="G96"/>
      <c r="L96"/>
      <c r="M96"/>
      <c r="N96"/>
      <c r="O96"/>
      <c r="P96"/>
      <c r="Q96"/>
      <c r="R96"/>
      <c r="S96"/>
      <c r="T96"/>
    </row>
    <row r="97" spans="12:20" x14ac:dyDescent="0.25">
      <c r="L97"/>
      <c r="M97"/>
      <c r="N97"/>
      <c r="O97"/>
      <c r="P97"/>
      <c r="Q97"/>
      <c r="R97"/>
      <c r="S97"/>
      <c r="T97"/>
    </row>
  </sheetData>
  <sheetProtection sheet="1" objects="1" scenarios="1"/>
  <mergeCells count="25">
    <mergeCell ref="G2:M2"/>
    <mergeCell ref="B7:B8"/>
    <mergeCell ref="D7:E7"/>
    <mergeCell ref="D8:E8"/>
    <mergeCell ref="B3:B4"/>
    <mergeCell ref="D3:E3"/>
    <mergeCell ref="D4:E4"/>
    <mergeCell ref="D5:E5"/>
    <mergeCell ref="D6:E6"/>
    <mergeCell ref="B67:B76"/>
    <mergeCell ref="B77:B86"/>
    <mergeCell ref="D15:G15"/>
    <mergeCell ref="C15:C16"/>
    <mergeCell ref="B15:B16"/>
    <mergeCell ref="B17:B26"/>
    <mergeCell ref="B27:B36"/>
    <mergeCell ref="B37:B46"/>
    <mergeCell ref="B47:B56"/>
    <mergeCell ref="B57:B66"/>
    <mergeCell ref="L10:N11"/>
    <mergeCell ref="C10:C11"/>
    <mergeCell ref="D10:D11"/>
    <mergeCell ref="F10:F11"/>
    <mergeCell ref="G10:I11"/>
    <mergeCell ref="K10:K11"/>
  </mergeCells>
  <conditionalFormatting sqref="G4:M8">
    <cfRule type="containsText" dxfId="17" priority="2" operator="containsText" text="Not Available">
      <formula>NOT(ISERROR(SEARCH("Not Available",G4)))</formula>
    </cfRule>
    <cfRule type="containsText" dxfId="16" priority="3" operator="containsText" text="Invalid">
      <formula>NOT(ISERROR(SEARCH("Invalid",G4)))</formula>
    </cfRule>
    <cfRule type="containsText" dxfId="15" priority="4" operator="containsText" text="Load Error">
      <formula>NOT(ISERROR(SEARCH("Load Error",G4)))</formula>
    </cfRule>
    <cfRule type="containsText" dxfId="14" priority="5" operator="containsText" text="No Load">
      <formula>NOT(ISERROR(SEARCH("No Load",G4)))</formula>
    </cfRule>
    <cfRule type="containsText" dxfId="13" priority="6" operator="containsText" text="Overload">
      <formula>NOT(ISERROR(SEARCH("Overload",G4)))</formula>
    </cfRule>
    <cfRule type="cellIs" dxfId="12" priority="7" operator="equal">
      <formula>$B$7</formula>
    </cfRule>
    <cfRule type="cellIs" dxfId="11" priority="8" operator="greaterThan">
      <formula>$B$7</formula>
    </cfRule>
  </conditionalFormatting>
  <conditionalFormatting sqref="G4:M8">
    <cfRule type="cellIs" dxfId="10" priority="16" operator="greaterThan">
      <formula>$B$7</formula>
    </cfRule>
  </conditionalFormatting>
  <conditionalFormatting sqref="G4:M8">
    <cfRule type="cellIs" dxfId="9" priority="1" operator="lessThan">
      <formula>$B$7</formula>
    </cfRule>
    <cfRule type="containsText" dxfId="8" priority="9" operator="containsText" text="No Load">
      <formula>NOT(ISERROR(SEARCH("No Load",G4)))</formula>
    </cfRule>
    <cfRule type="containsText" dxfId="7" priority="10" operator="containsText" text="Overload">
      <formula>NOT(ISERROR(SEARCH("Overload",G4)))</formula>
    </cfRule>
    <cfRule type="containsText" dxfId="6" priority="11" operator="containsText" text="Invalid">
      <formula>NOT(ISERROR(SEARCH("Invalid",G4)))</formula>
    </cfRule>
    <cfRule type="containsText" dxfId="5" priority="12" operator="containsText" text="Load Error">
      <formula>NOT(ISERROR(SEARCH("Load Error",G4)))</formula>
    </cfRule>
    <cfRule type="containsText" dxfId="4" priority="13" operator="containsText" text="No Load">
      <formula>NOT(ISERROR(SEARCH("No Load",G4)))</formula>
    </cfRule>
    <cfRule type="cellIs" dxfId="3" priority="14" operator="equal">
      <formula>$B$7</formula>
    </cfRule>
    <cfRule type="containsText" dxfId="2" priority="15" operator="containsText" text="Overload">
      <formula>NOT(ISERROR(SEARCH("Overload",G4)))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7" operator="greaterThan" id="{D0AD6B00-3D28-46A3-8701-A777700165FA}">
            <xm:f>'GXT4 500VA-3000VA'!$B$7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B9 B13</xm:sqref>
        </x14:conditionalFormatting>
        <x14:conditionalFormatting xmlns:xm="http://schemas.microsoft.com/office/excel/2006/main">
          <x14:cfRule type="cellIs" priority="39" operator="greaterThan" id="{9B481C5C-28F6-4BDF-B2F3-A4AD1D76604D}">
            <xm:f>'GXT4 500VA-3000VA'!#REF!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B9 B13:B14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GXT4 500VA-3000VA</vt:lpstr>
      <vt:lpstr>GXT4 5kVA-10kVA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Wolff</dc:creator>
  <cp:lastModifiedBy>Derek Wolff</cp:lastModifiedBy>
  <dcterms:created xsi:type="dcterms:W3CDTF">2015-09-01T14:38:11Z</dcterms:created>
  <dcterms:modified xsi:type="dcterms:W3CDTF">2015-09-15T14:40:15Z</dcterms:modified>
</cp:coreProperties>
</file>